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3.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defaultThemeVersion="166925"/>
  <mc:AlternateContent xmlns:mc="http://schemas.openxmlformats.org/markup-compatibility/2006">
    <mc:Choice Requires="x15">
      <x15ac:absPath xmlns:x15ac="http://schemas.microsoft.com/office/spreadsheetml/2010/11/ac" url="P:\2021\211184\02_doc_tecnica\212158 - PRTR Encargo 2\02.03.Ejecucion\TAREA C. EELL\C5. Seguimiento 2021\02. Cuenta justificativa\00. Plantillas actualizadas nuevos logos\ACTUALIZADO\"/>
    </mc:Choice>
  </mc:AlternateContent>
  <xr:revisionPtr revIDLastSave="0" documentId="13_ncr:1_{7CEBD528-EEB5-4BA7-A301-42D5A98DB85C}" xr6:coauthVersionLast="47" xr6:coauthVersionMax="47" xr10:uidLastSave="{00000000-0000-0000-0000-000000000000}"/>
  <bookViews>
    <workbookView xWindow="-38520" yWindow="-5355" windowWidth="38640" windowHeight="21240" tabRatio="871" xr2:uid="{03EC32A6-5BAC-48B8-A8E8-3204808C9FF6}"/>
  </bookViews>
  <sheets>
    <sheet name="Pantalla de control" sheetId="40" r:id="rId1"/>
    <sheet name="Orientaciones generales " sheetId="39" r:id="rId2"/>
    <sheet name="RELACIÓN DE CONTRATOS" sheetId="38" r:id="rId3"/>
    <sheet name="RELACIÓN DE GASTOS" sheetId="3" r:id="rId4"/>
    <sheet name="ACTUACIONES TIPO 16" sheetId="28" r:id="rId5"/>
    <sheet name="TOTAL GASTOS" sheetId="33" r:id="rId6"/>
    <sheet name="DESVIACIONES ECONÓMICAS" sheetId="36" r:id="rId7"/>
    <sheet name="Listados" sheetId="2" state="hidden" r:id="rId8"/>
    <sheet name="Tabla vehículos" sheetId="30" state="hidden" r:id="rId9"/>
    <sheet name="Listados2" sheetId="27" state="hidden" r:id="rId10"/>
    <sheet name="Actuaciones-gastos" sheetId="25" state="hidden" r:id="rId11"/>
    <sheet name="Tabla vehículosII" sheetId="31" state="hidden" r:id="rId12"/>
  </sheets>
  <externalReferences>
    <externalReference r:id="rId13"/>
    <externalReference r:id="rId14"/>
    <externalReference r:id="rId15"/>
    <externalReference r:id="rId16"/>
  </externalReferences>
  <definedNames>
    <definedName name="_xlnm._FilterDatabase" localSheetId="4" hidden="1">'ACTUACIONES TIPO 16'!$L$1:$M$8</definedName>
    <definedName name="_xlnm._FilterDatabase" localSheetId="2" hidden="1">'RELACIÓN DE CONTRATOS'!$B$22:$J$165</definedName>
    <definedName name="_xlnm._FilterDatabase" localSheetId="3" hidden="1">'RELACIÓN DE GASTOS'!$B$21:$T$164</definedName>
    <definedName name="_xlnm._FilterDatabase" localSheetId="8" hidden="1">'Tabla vehículos'!$A$3:$K$53</definedName>
    <definedName name="_xlnm._FilterDatabase" localSheetId="5" hidden="1">'TOTAL GASTOS'!$B$15:$E$15</definedName>
    <definedName name="ACREDITA">[1]Listas!$I$2:$I$9</definedName>
    <definedName name="Contrat">Listados2!$AE$2:$AE$13</definedName>
    <definedName name="Contrato">Listados2!$AE$2:$AE$13</definedName>
    <definedName name="Conveni">Listados2!$AF$2</definedName>
    <definedName name="Convenio">Listados2!$AF$2</definedName>
    <definedName name="Encargo">Listados2!$AH$2</definedName>
    <definedName name="Encargo_a_medio_propio">Listados2!$AH$2</definedName>
    <definedName name="Encomie">Listados2!$AG$2</definedName>
    <definedName name="Encomienda">Listados2!$AG$2</definedName>
    <definedName name="Encomienda_de_gestión">Listados2!$AG$2</definedName>
    <definedName name="Fórmula_de_adjudicación" localSheetId="1">[2]Listados2!$AD$2:$AD$5</definedName>
    <definedName name="Fórmula_de_adjudicación">Listados2!$AD$2:$AD$4</definedName>
    <definedName name="PRTRMU_21_00013">Listados2!$B$2:$B$3</definedName>
    <definedName name="PRTRMU_21_00014">Listados2!$B$4:$B$8</definedName>
    <definedName name="PRTRMU_21_00015">Listados2!$B$9:$B$11</definedName>
    <definedName name="PRTRMU_21_000154">Listados2!$B$134:$B$137</definedName>
    <definedName name="PRTRMU_21_00020">Listados2!$B$12:$B$17</definedName>
    <definedName name="PRTRMU_21_00021">Listados2!$B$18:$B$24</definedName>
    <definedName name="PRTRMU_21_00022">Listados2!$B$25:$B$28</definedName>
    <definedName name="PRTRMU_21_00024">Listados2!$B$29:$B$37</definedName>
    <definedName name="PRTRMU_21_00026">Listados2!$B$38:$B$42</definedName>
    <definedName name="PRTRMU_21_00028">Listados2!$B$43:$B$51</definedName>
    <definedName name="PRTRMU_21_00029">Listados2!$B$52</definedName>
    <definedName name="PRTRMU_21_00030">Listados2!$B$53:$B$63</definedName>
    <definedName name="PRTRMU_21_00031">Listados2!$B$64:$B$69</definedName>
    <definedName name="PRTRMU_21_00033">Listados2!$B$70</definedName>
    <definedName name="PRTRMU_21_00037">Listados2!$B$71:$B$77</definedName>
    <definedName name="PRTRMU_21_00038">Listados2!$B$78:$B$85</definedName>
    <definedName name="PRTRMU_21_00039">Listados2!$B$86:$B$91</definedName>
    <definedName name="PRTRMU_21_00041">Listados2!$B$92:$B$95</definedName>
    <definedName name="PRTRMU_21_00043">Listados2!$B$96:$B$102</definedName>
    <definedName name="PRTRMU_21_00045">Listados2!$B$103:$B$105</definedName>
    <definedName name="PRTRMU_21_00046">Listados2!$B$106</definedName>
    <definedName name="PRTRMU_21_00049">Listados2!$B$107:$B$108</definedName>
    <definedName name="PRTRMU_21_00050">Listados2!$B$109</definedName>
    <definedName name="PRTRMU_21_00052">Listados2!$B$110:$B$115</definedName>
    <definedName name="PRTRMU_21_00053">Listados2!$B$116:$B$133</definedName>
    <definedName name="PRTRMU_21_00054">Listados2!$B$134:$B$137</definedName>
    <definedName name="PRTRMU_21_00055">Listados2!$B$138:$B$139</definedName>
    <definedName name="PRTRMU_21_00057">Listados2!$B$140:$B$142</definedName>
    <definedName name="PRTRMU_21_00058">Listados2!$B$143:$B$146</definedName>
    <definedName name="PRTRMU_21_00060">Listados2!$B$147:$B$149</definedName>
    <definedName name="PRTRMU_21_00062">Listados2!$B$150</definedName>
    <definedName name="PRTRMU_21_00063">Listados2!$B$151:$B$155</definedName>
    <definedName name="PRTRMU_21_00064">Listados2!$B$156:$B$163</definedName>
    <definedName name="PRTRMU_21_00065">Listados2!$B$164:$B$170</definedName>
    <definedName name="PRTRMU_21_00066">Listados2!$B$171:$B$174</definedName>
    <definedName name="PRTRMU_21_00067">Listados2!$B$175:$B$180</definedName>
    <definedName name="PRTRMU_21_00069">Listados2!$B$181:$B$188</definedName>
    <definedName name="PRTRMU_21_00071">Listados2!$B$189:$B$194</definedName>
    <definedName name="PRTRMU_21_00073">Listados2!$B$195</definedName>
    <definedName name="PRTRMU_21_00074">Listados2!$B$196:$B$208</definedName>
    <definedName name="PRTRMU_21_00075">Listados2!$B$209:$B$213</definedName>
    <definedName name="PRTRMU_21_00079">Listados2!$B$214</definedName>
    <definedName name="PRTRMU_21_00080">Listados2!$B$215</definedName>
    <definedName name="PRTRMU_21_00081">Listados2!$B$216:$B$218</definedName>
    <definedName name="PRTRMU_21_00082">Listados2!$B$219:$B$221</definedName>
    <definedName name="PRTRMU_21_00083">Listados2!$B$222:$B$223</definedName>
    <definedName name="PRTRMU_21_00085">Listados2!$B$224</definedName>
    <definedName name="PRTRMU_21_00086">Listados2!$B$225:$B$228</definedName>
    <definedName name="PRTRMU_21_00087">Listados2!$B$229:$B$231</definedName>
    <definedName name="PRTRMU_21_00089">Listados2!$B$232:$B$235</definedName>
    <definedName name="PRTRMU_21_00090">Listados2!$B$236:$B$239</definedName>
    <definedName name="PRTRMU_21_00091">Listados2!$B$240:$B$242</definedName>
    <definedName name="PRTRMU_21_00092">Listados2!$B$243:$B$252</definedName>
    <definedName name="PRTRMU_21_00093">Listados2!$B$253:$B$258</definedName>
    <definedName name="PRTRMU_21_00098">Listados2!$B$259</definedName>
    <definedName name="PRTRMU_21_00101">Listados2!$B$260:$B$261</definedName>
    <definedName name="PRTRMU_21_00102">Listados2!$B$262:$B$267</definedName>
    <definedName name="PRTRMU_21_00103">Listados2!$B$268:$B$270</definedName>
    <definedName name="PRTRMU_21_00106">Listados2!$B$271</definedName>
    <definedName name="PRTRMU_21_00107">Listados2!$B$272:$B$279</definedName>
    <definedName name="PRTRMU_21_00114">Listados2!$B$280:$B$282</definedName>
    <definedName name="PRTRMU_21_00118">Listados2!$B$283:$B$284</definedName>
    <definedName name="PRTRMU_21_00120">Listados2!$B$285:$B$288</definedName>
    <definedName name="PRTRMU_21_00121">Listados2!$B$289</definedName>
    <definedName name="PRTRMU_21_00122">Listados2!$B$290</definedName>
    <definedName name="PRTRMU_21_00123">Listados2!$B$291:$B$293</definedName>
    <definedName name="PRTRMU_21_00125">Listados2!$B$294:$B$303</definedName>
    <definedName name="PRTRMU_21_00128">Listados2!$B$304:$B$308</definedName>
    <definedName name="PRTRMU_21_00129">Listados2!$B$309:$B$324</definedName>
    <definedName name="PRTRMU_21_00131">Listados2!$B$325:$B$328</definedName>
    <definedName name="PRTRMU_21_00132">Listados2!$B$329:$B$338</definedName>
    <definedName name="PRTRMU_21_00134">Listados2!$B$339</definedName>
    <definedName name="PRTRMU_21_00135">Listados2!$B$340:$B$341</definedName>
    <definedName name="PRTRMU_21_00138">Listados2!$B$342</definedName>
    <definedName name="PRTRMU_21_00139">Listados2!$B$343</definedName>
    <definedName name="PRTRMU_21_00140">Listados2!$B$344</definedName>
    <definedName name="PRTRMU_21_00141">Listados2!$B$345</definedName>
    <definedName name="PRTRMU_21_00143">Listados2!$B$346:$B$350</definedName>
    <definedName name="PRTRMU_21_00144">Listados2!$B$351:$B$353</definedName>
    <definedName name="PRTRMU_21_00147">Listados2!$B$354:$B$356</definedName>
    <definedName name="PRTRMU_21_00149">Listados2!$B$357:$B$360</definedName>
    <definedName name="PRTRMU_21_00150">Listados2!$B$361:$B$363</definedName>
    <definedName name="PRTRMU_21_00151">Listados2!$B$364:$B$367</definedName>
    <definedName name="PRTRMU_21_00156">Listados2!$B$368:$B$370</definedName>
    <definedName name="PRTRMU_21_00158">Listados2!$B$371:$B$380</definedName>
    <definedName name="PRTRMU_21_00159">Listados2!$B$381:$B$384</definedName>
    <definedName name="PRTRMU_21_00160">Listados2!$B$385</definedName>
    <definedName name="PRTRMU_21_00162">Listados2!$B$386</definedName>
    <definedName name="PRTRMU_21_00163">Listados2!$B$387</definedName>
    <definedName name="PRTRMU_21_00167">Listados2!$B$388:$B$390</definedName>
    <definedName name="PRTRMU_21_00168">Listados2!$B$391:$B$393</definedName>
    <definedName name="PRTRMU_21_00174">Listados2!$B$394:$B$397</definedName>
    <definedName name="PRTRMU_21_00175">Listados2!$B$398:$B$403</definedName>
    <definedName name="PRTRMU_21_00176">Listados2!$B$404:$B$405</definedName>
    <definedName name="PRTRMU_21_00179">Listados2!$B$406:$B$409</definedName>
    <definedName name="PRTRMU_21_00182">Listados2!$B$410</definedName>
    <definedName name="PRTRMU_21_00186">Listados2!$B$411</definedName>
    <definedName name="PRTRMU_21_00188">Listados2!$B$412:$B$413</definedName>
    <definedName name="PRTRMU_21_00189">Listados2!$B$414:$B$418</definedName>
    <definedName name="PRTRMU_21_00190">Listados2!$B$419:$B$423</definedName>
    <definedName name="PRTRMU_21_00191">Listados2!$B$424:$B$425</definedName>
    <definedName name="PRTRMU_21_00197">Listados2!$B$426:$B$427</definedName>
    <definedName name="PRTRMU_21_00198">Listados2!$B$428:$B$430</definedName>
    <definedName name="PRTRMU_21_00199">Listados2!$B$431:$B$432</definedName>
    <definedName name="PRTRMU_21_00200">Listados2!$B$433:$B$438</definedName>
    <definedName name="PRTRMU_21_00201">Listados2!$B$439</definedName>
    <definedName name="PRTRMU_21_00202">Listados2!$B$440:$B$443</definedName>
    <definedName name="PRTRMU_21_00204">Listados2!$B$444:$B$447</definedName>
    <definedName name="PRTRMU_21_00205">Listados2!$B$448:$B$455</definedName>
    <definedName name="PRTRMU_21_00206">Listados2!$B$456:$B$461</definedName>
    <definedName name="PRTRMU_21_00207">Listados2!$B$462:$B$468</definedName>
    <definedName name="PRTRMU_21_00208">Listados2!$B$469:$B$470</definedName>
    <definedName name="PRTRMU_21_00210">Listados2!$B$471:$B$473</definedName>
    <definedName name="PRTRMU_21_00211">Listados2!$B$474</definedName>
    <definedName name="PRTRMU_21_00212">Listados2!$B$475:$B$477</definedName>
    <definedName name="PRTRMU_21_00213">Listados2!$B$478:$B$479</definedName>
    <definedName name="PRTRMU_21_00217">Listados2!$B$480</definedName>
    <definedName name="PRTRMU_21_00218">Listados2!$B$481:$B$482</definedName>
    <definedName name="PRTRMU_21_00219">Listados2!$B$483:$B$485</definedName>
    <definedName name="PRTRMU_21_00225">Listados2!$B$486</definedName>
    <definedName name="PRTRMU_21_00226">Listados2!$B$487</definedName>
    <definedName name="PRTRMU_21_00227">Listados2!$B$488:$B$489</definedName>
    <definedName name="PRTRMU_21_00229">Listados2!$B$490</definedName>
    <definedName name="PRTRMU_21_00231">Listados2!$B$491:$B$494</definedName>
    <definedName name="PRTRMU_21_00233">Listados2!$B$495:$B$498</definedName>
    <definedName name="PRTRMU_21_00236">Listados2!$B$499:$B$502</definedName>
    <definedName name="PRTRMU_21_00239">Listados2!$B$503:$B$510</definedName>
    <definedName name="PRTRMU_21_00243">Listados2!$B$511:$B$513</definedName>
    <definedName name="PRTRMU_21_00244">Listados2!$B$514</definedName>
    <definedName name="PRTRMU_21_00245">Listados2!$B$515</definedName>
    <definedName name="PRTRMU_21_00246">Listados2!$B$516</definedName>
    <definedName name="PRTRMU_21_00248">Listados2!$B$517:$B$519</definedName>
    <definedName name="PRTRMU_21_00249">Listados2!$B$520:$B$526</definedName>
    <definedName name="PRTRMU_21_00252">Listados2!$B$527</definedName>
    <definedName name="PRTRMU_21_00253">Listados2!$B$528:$B$531</definedName>
    <definedName name="PRTRMU_21_00254">Listados2!$B$532</definedName>
    <definedName name="PRTRMU_21_00255">Listados2!$B$533:$B$535</definedName>
    <definedName name="PRTRMU_21_00258">Listados2!$B$536</definedName>
    <definedName name="PRTRMU_21_00260">Listados2!$B$537:$B$541</definedName>
    <definedName name="PRTRMU_21_00262">Listados2!$B$542:$B$544</definedName>
    <definedName name="PRTRMU_21_00264">Listados2!$B$545</definedName>
    <definedName name="PRTRMU_21_00265">Listados2!$B$546:$B$548</definedName>
    <definedName name="PRTRMU_21_00266">Listados2!$B$549:$B$554</definedName>
    <definedName name="PRTRMU_21_00267">Listados2!$B$555:$B$558</definedName>
    <definedName name="PRTRMU_21_00274">Listados2!$B$559:$B$562</definedName>
    <definedName name="PRTRMU_21_00275">Listados2!$B$563:$B$569</definedName>
    <definedName name="PRTRMU_21_00277">Listados2!$B$570:$B$571</definedName>
    <definedName name="PRTRMU_21_00279">Listados2!$B$572:$B$573</definedName>
    <definedName name="PRTRMU_21_00283">Listados2!$B$574</definedName>
    <definedName name="PRTRMU_21_00284">Listados2!$B$575:$B$578</definedName>
    <definedName name="PRTRMU_21_00285">Listados2!$B$579</definedName>
    <definedName name="PRTRMU_21_00286">Listados2!$B$580:$B$587</definedName>
    <definedName name="PRTRMU_21_00287">Listados2!$B$588:$B$591</definedName>
    <definedName name="PRTRMU_21_00291">Listados2!$B$592</definedName>
    <definedName name="PRTRMU_21_00293">Listados2!$B$593:$B$594</definedName>
    <definedName name="PRTRMU_21_00295">Listados2!$B$595:$B$597</definedName>
    <definedName name="PRTRMU_21_00299">Listados2!$B$598</definedName>
    <definedName name="PRTRMU_21_00302">Listados2!$B$599:$B$602</definedName>
    <definedName name="PRTRMU_21_00306">Listados2!$B$603</definedName>
    <definedName name="PRTRMU_21_00307">Listados2!$B$604:$B$605</definedName>
    <definedName name="PRTRMU_21_00308">Listados2!$B$606</definedName>
    <definedName name="PRTRMU_21_00309">Listados2!$B$607</definedName>
    <definedName name="PRTRMU_21_00311">Listados2!$B$608:$B$609</definedName>
    <definedName name="PRTRMU_21_00316">Listados2!$B$610:$B$613</definedName>
    <definedName name="PRTRMU_21_00317">Listados2!$B$614</definedName>
    <definedName name="PRTRMU_21_00329">Listados2!$B$615:$B$617</definedName>
    <definedName name="PRTRMU_21_00330">Listados2!$B$618:$B$619</definedName>
    <definedName name="PRTRMU_21_00331">Listados2!$B$620:$B$621</definedName>
    <definedName name="PRTRMU_21_00332">Listados2!$B$622:$B$623</definedName>
    <definedName name="PRTRMU_21_00333">Listados2!$B$624</definedName>
    <definedName name="PRTRMU_21_00335">Listados2!$B$625:$B$635</definedName>
    <definedName name="PRTRMU_21_00336">Listados2!$B$636:$B$639</definedName>
    <definedName name="PRTRMU_21_00337">Listados2!$B$640:$B$642</definedName>
    <definedName name="PRTRMU_21_00338">Listados2!$B$643:$B$644</definedName>
    <definedName name="PRTRMU_21_00340">Listados2!$B$645:$B$647</definedName>
    <definedName name="PRTRMU_21_00342">Listados2!$B$648</definedName>
    <definedName name="PRTRMU_21_00343">Listados2!$B$649</definedName>
    <definedName name="PRTRMU_21_00348">Listados2!$B$650</definedName>
    <definedName name="PRTRMU_21_00349">Listados2!$B$651:$B$654</definedName>
    <definedName name="PRTRMU_21_00350">Listados2!$B$655:$B$657</definedName>
    <definedName name="Solicitudes" localSheetId="6">[3]Listados2!$F$2:$F$180</definedName>
    <definedName name="Solicitudes" localSheetId="1">[2]Listados2!$F$2:$F$180</definedName>
    <definedName name="Solicitudes" localSheetId="11">[4]Listados2!$F$2:$F$180</definedName>
    <definedName name="Solicitudes">Listados2!$F$2:$F$180</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33" l="1"/>
  <c r="I12" i="33"/>
  <c r="D12" i="33"/>
  <c r="L24" i="33"/>
  <c r="S18" i="3"/>
  <c r="G15" i="36"/>
  <c r="G16" i="36"/>
  <c r="G17" i="36"/>
  <c r="G18" i="36"/>
  <c r="G19" i="36"/>
  <c r="G20" i="36"/>
  <c r="G21" i="36"/>
  <c r="G22" i="36"/>
  <c r="G23" i="36"/>
  <c r="G24" i="36"/>
  <c r="G25" i="36"/>
  <c r="G26" i="36"/>
  <c r="G27" i="36"/>
  <c r="G28" i="36"/>
  <c r="G29" i="36"/>
  <c r="G30" i="36"/>
  <c r="G31" i="36"/>
  <c r="G32" i="36"/>
  <c r="G33" i="36"/>
  <c r="H15" i="36"/>
  <c r="H16" i="36"/>
  <c r="H17" i="36"/>
  <c r="H18" i="36"/>
  <c r="H19" i="36"/>
  <c r="H20" i="36"/>
  <c r="H21" i="36"/>
  <c r="H22" i="36"/>
  <c r="H23" i="36"/>
  <c r="H24" i="36"/>
  <c r="H25" i="36"/>
  <c r="H26" i="36"/>
  <c r="H27" i="36"/>
  <c r="H28" i="36"/>
  <c r="H29" i="36"/>
  <c r="H30" i="36"/>
  <c r="H31" i="36"/>
  <c r="H32" i="36"/>
  <c r="H33" i="36"/>
  <c r="H14" i="36"/>
  <c r="G14" i="36"/>
  <c r="D19" i="28" a="1"/>
  <c r="D19" i="28" s="1"/>
  <c r="C19" i="28" a="1"/>
  <c r="C19" i="28" s="1"/>
  <c r="B19" i="28" a="1"/>
  <c r="B19" i="28" s="1"/>
  <c r="I19" i="28" s="1" a="1"/>
  <c r="I19" i="28" s="1"/>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22" i="3"/>
  <c r="C9" i="36"/>
  <c r="B7" i="33"/>
  <c r="F7" i="33" s="1"/>
  <c r="C8" i="28"/>
  <c r="B15" i="3"/>
  <c r="F15" i="3" s="1"/>
  <c r="B15" i="38"/>
  <c r="C15" i="38" s="1"/>
  <c r="L30" i="40"/>
  <c r="K30" i="40"/>
  <c r="J30" i="40"/>
  <c r="I30" i="40"/>
  <c r="G8" i="28" s="1"/>
  <c r="AL24" i="38"/>
  <c r="AL25" i="38"/>
  <c r="AL26" i="38"/>
  <c r="AL27" i="38"/>
  <c r="AL28" i="38"/>
  <c r="AL29" i="38"/>
  <c r="AL30" i="38"/>
  <c r="AL31" i="38"/>
  <c r="AL32" i="38"/>
  <c r="AL33" i="38"/>
  <c r="AL34" i="38"/>
  <c r="AL35" i="38"/>
  <c r="AL36" i="38"/>
  <c r="AL37" i="38"/>
  <c r="AL38" i="38"/>
  <c r="AL39" i="38"/>
  <c r="AL40" i="38"/>
  <c r="AL41" i="38"/>
  <c r="AL42" i="38"/>
  <c r="AL43" i="38"/>
  <c r="AL44" i="38"/>
  <c r="AL45" i="38"/>
  <c r="AL46" i="38"/>
  <c r="AL47" i="38"/>
  <c r="AL48" i="38"/>
  <c r="AL49" i="38"/>
  <c r="AL50" i="38"/>
  <c r="AL51" i="38"/>
  <c r="AL52" i="38"/>
  <c r="AL53" i="38"/>
  <c r="AL54" i="38"/>
  <c r="AL55" i="38"/>
  <c r="AL56" i="38"/>
  <c r="AL57" i="38"/>
  <c r="AL58" i="38"/>
  <c r="AL59" i="38"/>
  <c r="AL60" i="38"/>
  <c r="AL61" i="38"/>
  <c r="AL62" i="38"/>
  <c r="AL63" i="38"/>
  <c r="AL64" i="38"/>
  <c r="AL65" i="38"/>
  <c r="AL66" i="38"/>
  <c r="AL67" i="38"/>
  <c r="AL68" i="38"/>
  <c r="AL69" i="38"/>
  <c r="AL70" i="38"/>
  <c r="AL71" i="38"/>
  <c r="AL72" i="38"/>
  <c r="AL73" i="38"/>
  <c r="AL74" i="38"/>
  <c r="AL75" i="38"/>
  <c r="AL76" i="38"/>
  <c r="AL77" i="38"/>
  <c r="AL78" i="38"/>
  <c r="AL79" i="38"/>
  <c r="AL80" i="38"/>
  <c r="AL81" i="38"/>
  <c r="AL82" i="38"/>
  <c r="AL83" i="38"/>
  <c r="AL84" i="38"/>
  <c r="AL85" i="38"/>
  <c r="AL86" i="38"/>
  <c r="AL87" i="38"/>
  <c r="AL88" i="38"/>
  <c r="AL89" i="38"/>
  <c r="AL90" i="38"/>
  <c r="AL91" i="38"/>
  <c r="AL92" i="38"/>
  <c r="AL93" i="38"/>
  <c r="AL94" i="38"/>
  <c r="AL95" i="38"/>
  <c r="AL96" i="38"/>
  <c r="AL97" i="38"/>
  <c r="AL98" i="38"/>
  <c r="AL99" i="38"/>
  <c r="AL100" i="38"/>
  <c r="AL101" i="38"/>
  <c r="AL102" i="38"/>
  <c r="AL103" i="38"/>
  <c r="AL104" i="38"/>
  <c r="AL105" i="38"/>
  <c r="AL106" i="38"/>
  <c r="AL107" i="38"/>
  <c r="AL108" i="38"/>
  <c r="AL109" i="38"/>
  <c r="AL110" i="38"/>
  <c r="AL111" i="38"/>
  <c r="AL112" i="38"/>
  <c r="AL113" i="38"/>
  <c r="AL114" i="38"/>
  <c r="AL115" i="38"/>
  <c r="AL116" i="38"/>
  <c r="AL117" i="38"/>
  <c r="AL118" i="38"/>
  <c r="AL119" i="38"/>
  <c r="AL120" i="38"/>
  <c r="AL121" i="38"/>
  <c r="AL122" i="38"/>
  <c r="AL123" i="38"/>
  <c r="AL124" i="38"/>
  <c r="AL125" i="38"/>
  <c r="AL126" i="38"/>
  <c r="AL127" i="38"/>
  <c r="AL128" i="38"/>
  <c r="AL129" i="38"/>
  <c r="AL130" i="38"/>
  <c r="AL131" i="38"/>
  <c r="AL132" i="38"/>
  <c r="AL133" i="38"/>
  <c r="AL134" i="38"/>
  <c r="AL135" i="38"/>
  <c r="AL136" i="38"/>
  <c r="AL137" i="38"/>
  <c r="AL138" i="38"/>
  <c r="AL139" i="38"/>
  <c r="AL140" i="38"/>
  <c r="AL141" i="38"/>
  <c r="AL142" i="38"/>
  <c r="AL143" i="38"/>
  <c r="AL144" i="38"/>
  <c r="AL145" i="38"/>
  <c r="AL146" i="38"/>
  <c r="AL147" i="38"/>
  <c r="AL148" i="38"/>
  <c r="AL149" i="38"/>
  <c r="AL150" i="38"/>
  <c r="AL151" i="38"/>
  <c r="AL152" i="38"/>
  <c r="AL153" i="38"/>
  <c r="AL154" i="38"/>
  <c r="AL155" i="38"/>
  <c r="AL156" i="38"/>
  <c r="AL157" i="38"/>
  <c r="AL158" i="38"/>
  <c r="AL159" i="38"/>
  <c r="AL160" i="38"/>
  <c r="AL161" i="38"/>
  <c r="AL162" i="38"/>
  <c r="AL163" i="38"/>
  <c r="AL164" i="38"/>
  <c r="AL165" i="38"/>
  <c r="AL23" i="38"/>
  <c r="AK24" i="38"/>
  <c r="AK25" i="38"/>
  <c r="AK26" i="38"/>
  <c r="AK27" i="38"/>
  <c r="AK28" i="38"/>
  <c r="AK29" i="38"/>
  <c r="AK30" i="38"/>
  <c r="AK31" i="38"/>
  <c r="AK32" i="38"/>
  <c r="AK33" i="38"/>
  <c r="AK34" i="38"/>
  <c r="AK35" i="38"/>
  <c r="AK36" i="38"/>
  <c r="AK37" i="38"/>
  <c r="AK38" i="38"/>
  <c r="AK39" i="38"/>
  <c r="AK40" i="38"/>
  <c r="AK41" i="38"/>
  <c r="AK42" i="38"/>
  <c r="AK43" i="38"/>
  <c r="AK44" i="38"/>
  <c r="AK45" i="38"/>
  <c r="AK46" i="38"/>
  <c r="AK47" i="38"/>
  <c r="AK48" i="38"/>
  <c r="AK49" i="38"/>
  <c r="AK50" i="38"/>
  <c r="AK51" i="38"/>
  <c r="AK52" i="38"/>
  <c r="AK53" i="38"/>
  <c r="AK54" i="38"/>
  <c r="AK55" i="38"/>
  <c r="AK56" i="38"/>
  <c r="AK57" i="38"/>
  <c r="AK58" i="38"/>
  <c r="AK59" i="38"/>
  <c r="AK60" i="38"/>
  <c r="AK61" i="38"/>
  <c r="AK62" i="38"/>
  <c r="AK63" i="38"/>
  <c r="AK64" i="38"/>
  <c r="AK65" i="38"/>
  <c r="AK66" i="38"/>
  <c r="AK67" i="38"/>
  <c r="AK68" i="38"/>
  <c r="AK69" i="38"/>
  <c r="AK70" i="38"/>
  <c r="AK71" i="38"/>
  <c r="AK72" i="38"/>
  <c r="AK73" i="38"/>
  <c r="AK74" i="38"/>
  <c r="AK75" i="38"/>
  <c r="AK76" i="38"/>
  <c r="AK77" i="38"/>
  <c r="AK78" i="38"/>
  <c r="AK79" i="38"/>
  <c r="AK80" i="38"/>
  <c r="AK81" i="38"/>
  <c r="AK82" i="38"/>
  <c r="AK83" i="38"/>
  <c r="AK84" i="38"/>
  <c r="AK85" i="38"/>
  <c r="AK86" i="38"/>
  <c r="AK87" i="38"/>
  <c r="AK88" i="38"/>
  <c r="AK89" i="38"/>
  <c r="AK90" i="38"/>
  <c r="AK91" i="38"/>
  <c r="AK92" i="38"/>
  <c r="AK93" i="38"/>
  <c r="AK94" i="38"/>
  <c r="AK95" i="38"/>
  <c r="AK96" i="38"/>
  <c r="AK97" i="38"/>
  <c r="AK98" i="38"/>
  <c r="AK99" i="38"/>
  <c r="AK100" i="38"/>
  <c r="AK101" i="38"/>
  <c r="AK102" i="38"/>
  <c r="AK103" i="38"/>
  <c r="AK104" i="38"/>
  <c r="AK105" i="38"/>
  <c r="AK106" i="38"/>
  <c r="AK107" i="38"/>
  <c r="AK108" i="38"/>
  <c r="AK109" i="38"/>
  <c r="AK110" i="38"/>
  <c r="AK111" i="38"/>
  <c r="AK112" i="38"/>
  <c r="AK113" i="38"/>
  <c r="AK114" i="38"/>
  <c r="AK115" i="38"/>
  <c r="AK116" i="38"/>
  <c r="AK117" i="38"/>
  <c r="AK118" i="38"/>
  <c r="AK119" i="38"/>
  <c r="AK120" i="38"/>
  <c r="AK121" i="38"/>
  <c r="AK122" i="38"/>
  <c r="AK123" i="38"/>
  <c r="AK124" i="38"/>
  <c r="AK125" i="38"/>
  <c r="AK126" i="38"/>
  <c r="AK127" i="38"/>
  <c r="AK128" i="38"/>
  <c r="AK129" i="38"/>
  <c r="AK130" i="38"/>
  <c r="AK131" i="38"/>
  <c r="AK132" i="38"/>
  <c r="AK133" i="38"/>
  <c r="AK134" i="38"/>
  <c r="AK135" i="38"/>
  <c r="AK136" i="38"/>
  <c r="AK137" i="38"/>
  <c r="AK138" i="38"/>
  <c r="AK139" i="38"/>
  <c r="AK140" i="38"/>
  <c r="AK141" i="38"/>
  <c r="AK142" i="38"/>
  <c r="AK143" i="38"/>
  <c r="AK144" i="38"/>
  <c r="AK145" i="38"/>
  <c r="AK146" i="38"/>
  <c r="AK147" i="38"/>
  <c r="AK148" i="38"/>
  <c r="AK149" i="38"/>
  <c r="AK150" i="38"/>
  <c r="AK151" i="38"/>
  <c r="AK152" i="38"/>
  <c r="AK153" i="38"/>
  <c r="AK154" i="38"/>
  <c r="AK155" i="38"/>
  <c r="AK156" i="38"/>
  <c r="AK157" i="38"/>
  <c r="AK158" i="38"/>
  <c r="AK159" i="38"/>
  <c r="AK160" i="38"/>
  <c r="AK161" i="38"/>
  <c r="AK162" i="38"/>
  <c r="AK163" i="38"/>
  <c r="AK164" i="38"/>
  <c r="AK165" i="38"/>
  <c r="AK23" i="38"/>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22" i="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89" i="33"/>
  <c r="B90" i="33"/>
  <c r="B91" i="33"/>
  <c r="B92" i="33"/>
  <c r="B93" i="33"/>
  <c r="B94" i="33"/>
  <c r="B95" i="33"/>
  <c r="B96" i="33"/>
  <c r="B97" i="33"/>
  <c r="B98" i="33"/>
  <c r="B99" i="33"/>
  <c r="B100" i="33"/>
  <c r="B101" i="33"/>
  <c r="B102" i="33"/>
  <c r="B103" i="33"/>
  <c r="B104" i="33"/>
  <c r="B105" i="33"/>
  <c r="B106" i="33"/>
  <c r="B107" i="33"/>
  <c r="B108" i="33"/>
  <c r="B109" i="33"/>
  <c r="B110" i="33"/>
  <c r="B111" i="33"/>
  <c r="B112" i="33"/>
  <c r="B113" i="33"/>
  <c r="B114"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6" i="33"/>
  <c r="F15" i="38" l="1"/>
  <c r="C7" i="33"/>
  <c r="E15" i="38"/>
  <c r="D7" i="33"/>
  <c r="D15" i="38"/>
  <c r="E7" i="33"/>
  <c r="D15" i="3"/>
  <c r="C15" i="3"/>
  <c r="E15" i="3"/>
  <c r="AC22" i="3"/>
  <c r="S16" i="33" a="1"/>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23" i="38"/>
  <c r="AA23" i="3" l="1" a="1"/>
  <c r="AA23" i="3" s="1"/>
  <c r="AA35" i="3" a="1"/>
  <c r="AA35" i="3" s="1"/>
  <c r="AA47" i="3" a="1"/>
  <c r="AA47" i="3" s="1"/>
  <c r="AA59" i="3" a="1"/>
  <c r="AA59" i="3" s="1"/>
  <c r="AA71" i="3" a="1"/>
  <c r="AA71" i="3" s="1"/>
  <c r="AA83" i="3" a="1"/>
  <c r="AA83" i="3" s="1"/>
  <c r="AA95" i="3" a="1"/>
  <c r="AA95" i="3" s="1"/>
  <c r="AA107" i="3" a="1"/>
  <c r="AA107" i="3" s="1"/>
  <c r="AA119" i="3" a="1"/>
  <c r="AA119" i="3" s="1"/>
  <c r="AA131" i="3" a="1"/>
  <c r="AA131" i="3" s="1"/>
  <c r="AA143" i="3" a="1"/>
  <c r="AA143" i="3" s="1"/>
  <c r="AA155" i="3" a="1"/>
  <c r="AA155" i="3" s="1"/>
  <c r="AA158" i="3" a="1"/>
  <c r="AA158" i="3" s="1"/>
  <c r="AA139" i="3" a="1"/>
  <c r="AA139" i="3" s="1"/>
  <c r="AA24" i="3" a="1"/>
  <c r="AA24" i="3" s="1"/>
  <c r="AA36" i="3" a="1"/>
  <c r="AA36" i="3" s="1"/>
  <c r="AA48" i="3" a="1"/>
  <c r="AA48" i="3" s="1"/>
  <c r="AA60" i="3" a="1"/>
  <c r="AA60" i="3" s="1"/>
  <c r="AA72" i="3" a="1"/>
  <c r="AA72" i="3" s="1"/>
  <c r="AA84" i="3" a="1"/>
  <c r="AA84" i="3" s="1"/>
  <c r="AA96" i="3" a="1"/>
  <c r="AA96" i="3" s="1"/>
  <c r="AA108" i="3" a="1"/>
  <c r="AA108" i="3" s="1"/>
  <c r="AA120" i="3" a="1"/>
  <c r="AA120" i="3" s="1"/>
  <c r="AA132" i="3" a="1"/>
  <c r="AA132" i="3" s="1"/>
  <c r="AA144" i="3" a="1"/>
  <c r="AA144" i="3" s="1"/>
  <c r="AA156" i="3" a="1"/>
  <c r="AA156" i="3" s="1"/>
  <c r="AA157" i="3" a="1"/>
  <c r="AA157" i="3" s="1"/>
  <c r="AA55" i="3" a="1"/>
  <c r="AA55" i="3" s="1"/>
  <c r="AA163" i="3" a="1"/>
  <c r="AA163" i="3" s="1"/>
  <c r="AA25" i="3" a="1"/>
  <c r="AA25" i="3" s="1"/>
  <c r="AA37" i="3" a="1"/>
  <c r="AA37" i="3" s="1"/>
  <c r="AA49" i="3" a="1"/>
  <c r="AA49" i="3" s="1"/>
  <c r="AA61" i="3" a="1"/>
  <c r="AA61" i="3" s="1"/>
  <c r="AA73" i="3" a="1"/>
  <c r="AA73" i="3" s="1"/>
  <c r="AA85" i="3" a="1"/>
  <c r="AA85" i="3" s="1"/>
  <c r="AA97" i="3" a="1"/>
  <c r="AA97" i="3" s="1"/>
  <c r="AA109" i="3" a="1"/>
  <c r="AA109" i="3" s="1"/>
  <c r="AA121" i="3" a="1"/>
  <c r="AA121" i="3" s="1"/>
  <c r="AA133" i="3" a="1"/>
  <c r="AA133" i="3" s="1"/>
  <c r="AA145" i="3" a="1"/>
  <c r="AA145" i="3" s="1"/>
  <c r="AA67" i="3" a="1"/>
  <c r="AA67" i="3" s="1"/>
  <c r="AA26" i="3" a="1"/>
  <c r="AA26" i="3" s="1"/>
  <c r="AA38" i="3" a="1"/>
  <c r="AA38" i="3" s="1"/>
  <c r="AA50" i="3" a="1"/>
  <c r="AA50" i="3" s="1"/>
  <c r="AA62" i="3" a="1"/>
  <c r="AA62" i="3" s="1"/>
  <c r="AA74" i="3" a="1"/>
  <c r="AA74" i="3" s="1"/>
  <c r="AA86" i="3" a="1"/>
  <c r="AA86" i="3" s="1"/>
  <c r="AA98" i="3" a="1"/>
  <c r="AA98" i="3" s="1"/>
  <c r="AA110" i="3" a="1"/>
  <c r="AA110" i="3" s="1"/>
  <c r="AA122" i="3" a="1"/>
  <c r="AA122" i="3" s="1"/>
  <c r="AA134" i="3" a="1"/>
  <c r="AA134" i="3" s="1"/>
  <c r="AA146" i="3" a="1"/>
  <c r="AA146" i="3" s="1"/>
  <c r="AA103" i="3" a="1"/>
  <c r="AA103" i="3" s="1"/>
  <c r="AA27" i="3" a="1"/>
  <c r="AA27" i="3" s="1"/>
  <c r="AA39" i="3" a="1"/>
  <c r="AA39" i="3" s="1"/>
  <c r="AA51" i="3" a="1"/>
  <c r="AA51" i="3" s="1"/>
  <c r="AA63" i="3" a="1"/>
  <c r="AA63" i="3" s="1"/>
  <c r="AA75" i="3" a="1"/>
  <c r="AA75" i="3" s="1"/>
  <c r="AA87" i="3" a="1"/>
  <c r="AA87" i="3" s="1"/>
  <c r="AA99" i="3" a="1"/>
  <c r="AA99" i="3" s="1"/>
  <c r="AA111" i="3" a="1"/>
  <c r="AA111" i="3" s="1"/>
  <c r="AA123" i="3" a="1"/>
  <c r="AA123" i="3" s="1"/>
  <c r="AA135" i="3" a="1"/>
  <c r="AA135" i="3" s="1"/>
  <c r="AA147" i="3" a="1"/>
  <c r="AA147" i="3" s="1"/>
  <c r="AA159" i="3" a="1"/>
  <c r="AA159" i="3" s="1"/>
  <c r="AA161" i="3" a="1"/>
  <c r="AA161" i="3" s="1"/>
  <c r="AA28" i="3" a="1"/>
  <c r="AA28" i="3" s="1"/>
  <c r="AA40" i="3" a="1"/>
  <c r="AA40" i="3" s="1"/>
  <c r="AA52" i="3" a="1"/>
  <c r="AA52" i="3" s="1"/>
  <c r="AA64" i="3" a="1"/>
  <c r="AA64" i="3" s="1"/>
  <c r="AA76" i="3" a="1"/>
  <c r="AA76" i="3" s="1"/>
  <c r="AA88" i="3" a="1"/>
  <c r="AA88" i="3" s="1"/>
  <c r="AA100" i="3" a="1"/>
  <c r="AA100" i="3" s="1"/>
  <c r="AA112" i="3" a="1"/>
  <c r="AA112" i="3" s="1"/>
  <c r="AA124" i="3" a="1"/>
  <c r="AA124" i="3" s="1"/>
  <c r="AA136" i="3" a="1"/>
  <c r="AA136" i="3" s="1"/>
  <c r="AA148" i="3" a="1"/>
  <c r="AA148" i="3" s="1"/>
  <c r="AA160" i="3" a="1"/>
  <c r="AA160" i="3" s="1"/>
  <c r="AA79" i="3" a="1"/>
  <c r="AA79" i="3" s="1"/>
  <c r="AA29" i="3" a="1"/>
  <c r="AA29" i="3" s="1"/>
  <c r="AA41" i="3" a="1"/>
  <c r="AA41" i="3" s="1"/>
  <c r="AA53" i="3" a="1"/>
  <c r="AA53" i="3" s="1"/>
  <c r="AA65" i="3" a="1"/>
  <c r="AA65" i="3" s="1"/>
  <c r="AA77" i="3" a="1"/>
  <c r="AA77" i="3" s="1"/>
  <c r="AA89" i="3" a="1"/>
  <c r="AA89" i="3" s="1"/>
  <c r="AA101" i="3" a="1"/>
  <c r="AA101" i="3" s="1"/>
  <c r="AA113" i="3" a="1"/>
  <c r="AA113" i="3" s="1"/>
  <c r="AA125" i="3" a="1"/>
  <c r="AA125" i="3" s="1"/>
  <c r="AA137" i="3" a="1"/>
  <c r="AA137" i="3" s="1"/>
  <c r="AA149" i="3" a="1"/>
  <c r="AA149" i="3" s="1"/>
  <c r="AA115" i="3" a="1"/>
  <c r="AA115" i="3" s="1"/>
  <c r="AA30" i="3" a="1"/>
  <c r="AA30" i="3" s="1"/>
  <c r="AA42" i="3" a="1"/>
  <c r="AA42" i="3" s="1"/>
  <c r="AA54" i="3" a="1"/>
  <c r="AA54" i="3" s="1"/>
  <c r="AA66" i="3" a="1"/>
  <c r="AA66" i="3" s="1"/>
  <c r="AA78" i="3" a="1"/>
  <c r="AA78" i="3" s="1"/>
  <c r="AA90" i="3" a="1"/>
  <c r="AA90" i="3" s="1"/>
  <c r="AA102" i="3" a="1"/>
  <c r="AA102" i="3" s="1"/>
  <c r="AA114" i="3" a="1"/>
  <c r="AA114" i="3" s="1"/>
  <c r="AA126" i="3" a="1"/>
  <c r="AA126" i="3" s="1"/>
  <c r="AA138" i="3" a="1"/>
  <c r="AA138" i="3" s="1"/>
  <c r="AA150" i="3" a="1"/>
  <c r="AA150" i="3" s="1"/>
  <c r="AA162" i="3" a="1"/>
  <c r="AA162" i="3" s="1"/>
  <c r="AA31" i="3" a="1"/>
  <c r="AA31" i="3" s="1"/>
  <c r="AA43" i="3" a="1"/>
  <c r="AA43" i="3" s="1"/>
  <c r="AA151" i="3" a="1"/>
  <c r="AA151" i="3" s="1"/>
  <c r="AA32" i="3" a="1"/>
  <c r="AA32" i="3" s="1"/>
  <c r="AA44" i="3" a="1"/>
  <c r="AA44" i="3" s="1"/>
  <c r="AA56" i="3" a="1"/>
  <c r="AA56" i="3" s="1"/>
  <c r="AA68" i="3" a="1"/>
  <c r="AA68" i="3" s="1"/>
  <c r="AA80" i="3" a="1"/>
  <c r="AA80" i="3" s="1"/>
  <c r="AA92" i="3" a="1"/>
  <c r="AA92" i="3" s="1"/>
  <c r="AA104" i="3" a="1"/>
  <c r="AA104" i="3" s="1"/>
  <c r="AA116" i="3" a="1"/>
  <c r="AA116" i="3" s="1"/>
  <c r="AA128" i="3" a="1"/>
  <c r="AA128" i="3" s="1"/>
  <c r="AA140" i="3" a="1"/>
  <c r="AA140" i="3" s="1"/>
  <c r="AA152" i="3" a="1"/>
  <c r="AA152" i="3" s="1"/>
  <c r="AA164" i="3" a="1"/>
  <c r="AA164" i="3" s="1"/>
  <c r="AA22" i="3" a="1"/>
  <c r="AA22" i="3" s="1"/>
  <c r="AA33" i="3" a="1"/>
  <c r="AA33" i="3" s="1"/>
  <c r="AA45" i="3" a="1"/>
  <c r="AA45" i="3" s="1"/>
  <c r="AA57" i="3" a="1"/>
  <c r="AA57" i="3" s="1"/>
  <c r="AA69" i="3" a="1"/>
  <c r="AA69" i="3" s="1"/>
  <c r="AA81" i="3" a="1"/>
  <c r="AA81" i="3" s="1"/>
  <c r="AA93" i="3" a="1"/>
  <c r="AA93" i="3" s="1"/>
  <c r="AA105" i="3" a="1"/>
  <c r="AA105" i="3" s="1"/>
  <c r="AA117" i="3" a="1"/>
  <c r="AA117" i="3" s="1"/>
  <c r="AA129" i="3" a="1"/>
  <c r="AA129" i="3" s="1"/>
  <c r="AA141" i="3" a="1"/>
  <c r="AA141" i="3" s="1"/>
  <c r="AA153" i="3" a="1"/>
  <c r="AA153" i="3" s="1"/>
  <c r="AA91" i="3" a="1"/>
  <c r="AA91" i="3" s="1"/>
  <c r="AA34" i="3" a="1"/>
  <c r="AA34" i="3" s="1"/>
  <c r="AA46" i="3" a="1"/>
  <c r="AA46" i="3" s="1"/>
  <c r="AA58" i="3" a="1"/>
  <c r="AA58" i="3" s="1"/>
  <c r="AA70" i="3" a="1"/>
  <c r="AA70" i="3" s="1"/>
  <c r="AA82" i="3" a="1"/>
  <c r="AA82" i="3" s="1"/>
  <c r="AA94" i="3" a="1"/>
  <c r="AA94" i="3" s="1"/>
  <c r="AA106" i="3" a="1"/>
  <c r="AA106" i="3" s="1"/>
  <c r="AA118" i="3" a="1"/>
  <c r="AA118" i="3" s="1"/>
  <c r="AA130" i="3" a="1"/>
  <c r="AA130" i="3" s="1"/>
  <c r="AA142" i="3" a="1"/>
  <c r="AA142" i="3" s="1"/>
  <c r="AA154" i="3" a="1"/>
  <c r="AA154" i="3" s="1"/>
  <c r="AA127" i="3" a="1"/>
  <c r="AA127" i="3" s="1"/>
  <c r="B17" i="33"/>
  <c r="C17" i="33" s="1"/>
  <c r="B18" i="33"/>
  <c r="C18" i="33" s="1"/>
  <c r="S16" i="33"/>
  <c r="T24" i="38"/>
  <c r="T25" i="38"/>
  <c r="T26" i="38"/>
  <c r="T27" i="38"/>
  <c r="T28" i="38"/>
  <c r="T29" i="38"/>
  <c r="T30" i="38"/>
  <c r="T31" i="38"/>
  <c r="T32" i="38"/>
  <c r="T33" i="38"/>
  <c r="T34" i="38"/>
  <c r="T35" i="38"/>
  <c r="T36" i="38"/>
  <c r="T37" i="38"/>
  <c r="T38" i="38"/>
  <c r="T39" i="38"/>
  <c r="T40" i="38"/>
  <c r="T41" i="38"/>
  <c r="T42" i="38"/>
  <c r="T43" i="38"/>
  <c r="T44" i="38"/>
  <c r="T45" i="38"/>
  <c r="T46" i="38"/>
  <c r="T47" i="38"/>
  <c r="T48" i="38"/>
  <c r="T49" i="38"/>
  <c r="T50" i="38"/>
  <c r="T51" i="38"/>
  <c r="T52" i="38"/>
  <c r="T53" i="38"/>
  <c r="T54" i="38"/>
  <c r="T55" i="38"/>
  <c r="T56" i="38"/>
  <c r="T57" i="38"/>
  <c r="T58" i="38"/>
  <c r="T59" i="38"/>
  <c r="T60" i="38"/>
  <c r="T61" i="38"/>
  <c r="T62" i="38"/>
  <c r="T63" i="38"/>
  <c r="T64" i="38"/>
  <c r="T65" i="38"/>
  <c r="T66" i="38"/>
  <c r="T67" i="38"/>
  <c r="T68" i="38"/>
  <c r="T69" i="38"/>
  <c r="T70" i="38"/>
  <c r="T71" i="38"/>
  <c r="T72" i="38"/>
  <c r="T73" i="38"/>
  <c r="T74" i="38"/>
  <c r="T75" i="38"/>
  <c r="T76" i="38"/>
  <c r="T77" i="38"/>
  <c r="T78" i="38"/>
  <c r="T79" i="38"/>
  <c r="T80" i="38"/>
  <c r="T81" i="38"/>
  <c r="T82" i="38"/>
  <c r="T83" i="38"/>
  <c r="T84" i="38"/>
  <c r="T85" i="38"/>
  <c r="T86" i="38"/>
  <c r="T87" i="38"/>
  <c r="T88" i="38"/>
  <c r="T89" i="38"/>
  <c r="T90" i="38"/>
  <c r="T91" i="38"/>
  <c r="T92" i="38"/>
  <c r="T93" i="38"/>
  <c r="T94" i="38"/>
  <c r="T95" i="38"/>
  <c r="T96" i="38"/>
  <c r="T97" i="38"/>
  <c r="T98" i="38"/>
  <c r="T99" i="38"/>
  <c r="T100" i="38"/>
  <c r="T101" i="38"/>
  <c r="T102" i="38"/>
  <c r="T103" i="38"/>
  <c r="T104" i="38"/>
  <c r="T105" i="38"/>
  <c r="T106" i="38"/>
  <c r="T107" i="38"/>
  <c r="T108" i="38"/>
  <c r="T109" i="38"/>
  <c r="T110" i="38"/>
  <c r="T111" i="38"/>
  <c r="T112" i="38"/>
  <c r="T113" i="38"/>
  <c r="T114" i="38"/>
  <c r="T115" i="38"/>
  <c r="T116" i="38"/>
  <c r="T117" i="38"/>
  <c r="T118" i="38"/>
  <c r="T119" i="38"/>
  <c r="T120" i="38"/>
  <c r="T121" i="38"/>
  <c r="T122" i="38"/>
  <c r="T123" i="38"/>
  <c r="T124" i="38"/>
  <c r="T125" i="38"/>
  <c r="T126" i="38"/>
  <c r="T127" i="38"/>
  <c r="T128" i="38"/>
  <c r="T129" i="38"/>
  <c r="T130" i="38"/>
  <c r="T131" i="38"/>
  <c r="T132" i="38"/>
  <c r="T133" i="38"/>
  <c r="T134" i="38"/>
  <c r="T135" i="38"/>
  <c r="T136" i="38"/>
  <c r="T137" i="38"/>
  <c r="T138" i="38"/>
  <c r="T139" i="38"/>
  <c r="T140" i="38"/>
  <c r="T141" i="38"/>
  <c r="T142" i="38"/>
  <c r="T143" i="38"/>
  <c r="T144" i="38"/>
  <c r="T145" i="38"/>
  <c r="T146" i="38"/>
  <c r="T147" i="38"/>
  <c r="T148" i="38"/>
  <c r="T149" i="38"/>
  <c r="T150" i="38"/>
  <c r="T151" i="38"/>
  <c r="T152" i="38"/>
  <c r="T153" i="38"/>
  <c r="T154" i="38"/>
  <c r="T155" i="38"/>
  <c r="T156" i="38"/>
  <c r="T157" i="38"/>
  <c r="T158" i="38"/>
  <c r="T159" i="38"/>
  <c r="T160" i="38"/>
  <c r="T161" i="38"/>
  <c r="T162" i="38"/>
  <c r="T163" i="38"/>
  <c r="T164" i="38"/>
  <c r="T165" i="38"/>
  <c r="T166" i="38"/>
  <c r="T167" i="38"/>
  <c r="T168" i="38"/>
  <c r="T169" i="38"/>
  <c r="T170" i="38"/>
  <c r="T171" i="38"/>
  <c r="T172" i="38"/>
  <c r="T173" i="38"/>
  <c r="T174" i="38"/>
  <c r="T175" i="38"/>
  <c r="T176" i="38"/>
  <c r="T177" i="38"/>
  <c r="T178" i="38"/>
  <c r="T179" i="38"/>
  <c r="T180" i="38"/>
  <c r="T181" i="38"/>
  <c r="T182" i="38"/>
  <c r="T183" i="38"/>
  <c r="T184" i="38"/>
  <c r="T185" i="38"/>
  <c r="T186" i="38"/>
  <c r="T187" i="38"/>
  <c r="T188" i="38"/>
  <c r="T189" i="38"/>
  <c r="T190" i="38"/>
  <c r="T191" i="38"/>
  <c r="T192" i="38"/>
  <c r="T193" i="38"/>
  <c r="T194" i="38"/>
  <c r="T195" i="38"/>
  <c r="T196" i="38"/>
  <c r="T197" i="38"/>
  <c r="T198" i="38"/>
  <c r="T199" i="38"/>
  <c r="T200" i="38"/>
  <c r="T201" i="38"/>
  <c r="T202" i="38"/>
  <c r="T203" i="38"/>
  <c r="T204" i="38"/>
  <c r="T205" i="38"/>
  <c r="T206" i="38"/>
  <c r="T207" i="38"/>
  <c r="T208" i="38"/>
  <c r="T209" i="38"/>
  <c r="T210" i="38"/>
  <c r="T211" i="38"/>
  <c r="T212" i="38"/>
  <c r="T213" i="38"/>
  <c r="T214" i="38"/>
  <c r="T215" i="38"/>
  <c r="T216" i="38"/>
  <c r="T217" i="38"/>
  <c r="T218" i="38"/>
  <c r="T219" i="38"/>
  <c r="T220" i="38"/>
  <c r="T221" i="38"/>
  <c r="T222" i="38"/>
  <c r="T223" i="38"/>
  <c r="T224" i="38"/>
  <c r="T225" i="38"/>
  <c r="T226" i="38"/>
  <c r="T227" i="38"/>
  <c r="T228" i="38"/>
  <c r="T229" i="38"/>
  <c r="T230" i="38"/>
  <c r="T231" i="38"/>
  <c r="T232" i="38"/>
  <c r="T233" i="38"/>
  <c r="T234" i="38"/>
  <c r="T235" i="38"/>
  <c r="T236" i="38"/>
  <c r="T237" i="38"/>
  <c r="T238" i="38"/>
  <c r="T239" i="38"/>
  <c r="T240" i="38"/>
  <c r="T241" i="38"/>
  <c r="T242" i="38"/>
  <c r="T243" i="38"/>
  <c r="T244" i="38"/>
  <c r="T245" i="38"/>
  <c r="T246" i="38"/>
  <c r="T247" i="38"/>
  <c r="T248" i="38"/>
  <c r="T249" i="38"/>
  <c r="T250" i="38"/>
  <c r="T251" i="38"/>
  <c r="T252" i="38"/>
  <c r="T253" i="38"/>
  <c r="T254" i="38"/>
  <c r="T255" i="38"/>
  <c r="T256" i="38"/>
  <c r="T257" i="38"/>
  <c r="T258" i="38"/>
  <c r="T259" i="38"/>
  <c r="T260" i="38"/>
  <c r="T261" i="38"/>
  <c r="T262" i="38"/>
  <c r="T263" i="38"/>
  <c r="T264" i="38"/>
  <c r="T265" i="38"/>
  <c r="T266" i="38"/>
  <c r="T267" i="38"/>
  <c r="T268" i="38"/>
  <c r="T269" i="38"/>
  <c r="T270" i="38"/>
  <c r="T271" i="38"/>
  <c r="T272" i="38"/>
  <c r="T273" i="38"/>
  <c r="T274" i="38"/>
  <c r="T275" i="38"/>
  <c r="T276" i="38"/>
  <c r="T277" i="38"/>
  <c r="T278" i="38"/>
  <c r="T279" i="38"/>
  <c r="T280" i="38"/>
  <c r="T281" i="38"/>
  <c r="T282" i="38"/>
  <c r="T283" i="38"/>
  <c r="T284" i="38"/>
  <c r="T285" i="38"/>
  <c r="T286" i="38"/>
  <c r="T287" i="38"/>
  <c r="T288" i="38"/>
  <c r="T289" i="38"/>
  <c r="T290" i="38"/>
  <c r="T291" i="38"/>
  <c r="T292" i="38"/>
  <c r="T293" i="38"/>
  <c r="T294" i="38"/>
  <c r="T295" i="38"/>
  <c r="T296" i="38"/>
  <c r="T297" i="38"/>
  <c r="T298" i="38"/>
  <c r="T299" i="38"/>
  <c r="T300" i="38"/>
  <c r="T301" i="38"/>
  <c r="T302" i="38"/>
  <c r="T303" i="38"/>
  <c r="T304" i="38"/>
  <c r="T305" i="38"/>
  <c r="T306" i="38"/>
  <c r="T307" i="38"/>
  <c r="T308" i="38"/>
  <c r="T309" i="38"/>
  <c r="T310" i="38"/>
  <c r="T311" i="38"/>
  <c r="T312" i="38"/>
  <c r="T313" i="38"/>
  <c r="T314" i="38"/>
  <c r="T315" i="38"/>
  <c r="T316" i="38"/>
  <c r="T317" i="38"/>
  <c r="T318" i="38"/>
  <c r="T319" i="38"/>
  <c r="T320" i="38"/>
  <c r="T321" i="38"/>
  <c r="T322" i="38"/>
  <c r="T323" i="38"/>
  <c r="T324" i="38"/>
  <c r="T325" i="38"/>
  <c r="T326" i="38"/>
  <c r="T327" i="38"/>
  <c r="T328" i="38"/>
  <c r="T329" i="38"/>
  <c r="T330" i="38"/>
  <c r="T331" i="38"/>
  <c r="T332" i="38"/>
  <c r="T333" i="38"/>
  <c r="T334" i="38"/>
  <c r="T335" i="38"/>
  <c r="T336" i="38"/>
  <c r="T337" i="38"/>
  <c r="T338" i="38"/>
  <c r="T339" i="38"/>
  <c r="T340" i="38"/>
  <c r="T341" i="38"/>
  <c r="T342" i="38"/>
  <c r="T343" i="38"/>
  <c r="T344" i="38"/>
  <c r="T345" i="38"/>
  <c r="T346" i="38"/>
  <c r="T347" i="38"/>
  <c r="T348" i="38"/>
  <c r="T349" i="38"/>
  <c r="T350" i="38"/>
  <c r="T351" i="38"/>
  <c r="T352" i="38"/>
  <c r="T353" i="38"/>
  <c r="T354" i="38"/>
  <c r="T355" i="38"/>
  <c r="T356" i="38"/>
  <c r="T357" i="38"/>
  <c r="T358" i="38"/>
  <c r="T359" i="38"/>
  <c r="T360" i="38"/>
  <c r="T361" i="38"/>
  <c r="T362" i="38"/>
  <c r="T363" i="38"/>
  <c r="T364" i="38"/>
  <c r="T365" i="38"/>
  <c r="T366" i="38"/>
  <c r="T367" i="38"/>
  <c r="T368" i="38"/>
  <c r="T369" i="38"/>
  <c r="T370" i="38"/>
  <c r="T371" i="38"/>
  <c r="T372" i="38"/>
  <c r="T373" i="38"/>
  <c r="T374" i="38"/>
  <c r="T375" i="38"/>
  <c r="T376" i="38"/>
  <c r="T377" i="38"/>
  <c r="T378" i="38"/>
  <c r="T379" i="38"/>
  <c r="T380" i="38"/>
  <c r="T381" i="38"/>
  <c r="T382" i="38"/>
  <c r="T383" i="38"/>
  <c r="T384" i="38"/>
  <c r="T385" i="38"/>
  <c r="T386" i="38"/>
  <c r="T387" i="38"/>
  <c r="T388" i="38"/>
  <c r="T389" i="38"/>
  <c r="T390" i="38"/>
  <c r="T391" i="38"/>
  <c r="T392" i="38"/>
  <c r="T393" i="38"/>
  <c r="T394" i="38"/>
  <c r="T395" i="38"/>
  <c r="T396" i="38"/>
  <c r="T397" i="38"/>
  <c r="T398" i="38"/>
  <c r="T399" i="38"/>
  <c r="T400" i="38"/>
  <c r="T401" i="38"/>
  <c r="T402" i="38"/>
  <c r="T403" i="38"/>
  <c r="T404" i="38"/>
  <c r="T405" i="38"/>
  <c r="T406" i="38"/>
  <c r="T407" i="38"/>
  <c r="T408" i="38"/>
  <c r="T409" i="38"/>
  <c r="T410" i="38"/>
  <c r="T411" i="38"/>
  <c r="T412" i="38"/>
  <c r="T413" i="38"/>
  <c r="T414" i="38"/>
  <c r="T415" i="38"/>
  <c r="T416" i="38"/>
  <c r="T417" i="38"/>
  <c r="T418" i="38"/>
  <c r="T419" i="38"/>
  <c r="T420" i="38"/>
  <c r="T421" i="38"/>
  <c r="T422" i="38"/>
  <c r="T423" i="38"/>
  <c r="T424" i="38"/>
  <c r="T425" i="38"/>
  <c r="T426" i="38"/>
  <c r="T427" i="38"/>
  <c r="T428" i="38"/>
  <c r="T429" i="38"/>
  <c r="T430" i="38"/>
  <c r="T431" i="38"/>
  <c r="T432" i="38"/>
  <c r="T433" i="38"/>
  <c r="T434" i="38"/>
  <c r="T435" i="38"/>
  <c r="T436" i="38"/>
  <c r="T437" i="38"/>
  <c r="T438" i="38"/>
  <c r="T439" i="38"/>
  <c r="T440" i="38"/>
  <c r="T441" i="38"/>
  <c r="T442" i="38"/>
  <c r="T443" i="38"/>
  <c r="T444" i="38"/>
  <c r="T445" i="38"/>
  <c r="T446" i="38"/>
  <c r="T447" i="38"/>
  <c r="T448" i="38"/>
  <c r="T449" i="38"/>
  <c r="T450" i="38"/>
  <c r="T451" i="38"/>
  <c r="T452" i="38"/>
  <c r="T453" i="38"/>
  <c r="T454" i="38"/>
  <c r="T455" i="38"/>
  <c r="T456" i="38"/>
  <c r="T457" i="38"/>
  <c r="T458" i="38"/>
  <c r="T459" i="38"/>
  <c r="T460" i="38"/>
  <c r="T461" i="38"/>
  <c r="T462" i="38"/>
  <c r="T463" i="38"/>
  <c r="T464" i="38"/>
  <c r="T465" i="38"/>
  <c r="T466" i="38"/>
  <c r="T467" i="38"/>
  <c r="T468" i="38"/>
  <c r="T469" i="38"/>
  <c r="T470" i="38"/>
  <c r="T471" i="38"/>
  <c r="T472" i="38"/>
  <c r="T473" i="38"/>
  <c r="T474" i="38"/>
  <c r="T475" i="38"/>
  <c r="T476" i="38"/>
  <c r="T477" i="38"/>
  <c r="T478" i="38"/>
  <c r="T479" i="38"/>
  <c r="T480" i="38"/>
  <c r="T481" i="38"/>
  <c r="T482" i="38"/>
  <c r="T483" i="38"/>
  <c r="T484" i="38"/>
  <c r="T485" i="38"/>
  <c r="T486" i="38"/>
  <c r="T487" i="38"/>
  <c r="T488" i="38"/>
  <c r="T489" i="38"/>
  <c r="T490" i="38"/>
  <c r="T491" i="38"/>
  <c r="T492" i="38"/>
  <c r="T493" i="38"/>
  <c r="T494" i="38"/>
  <c r="T495" i="38"/>
  <c r="T496" i="38"/>
  <c r="T497" i="38"/>
  <c r="T498" i="38"/>
  <c r="T499" i="38"/>
  <c r="T500" i="38"/>
  <c r="T501" i="38"/>
  <c r="T502" i="38"/>
  <c r="T503" i="38"/>
  <c r="T504" i="38"/>
  <c r="T505" i="38"/>
  <c r="T506" i="38"/>
  <c r="T507" i="38"/>
  <c r="T508" i="38"/>
  <c r="T509" i="38"/>
  <c r="T510" i="38"/>
  <c r="T511" i="38"/>
  <c r="T512" i="38"/>
  <c r="T513" i="38"/>
  <c r="T514" i="38"/>
  <c r="T515" i="38"/>
  <c r="T516" i="38"/>
  <c r="T517" i="38"/>
  <c r="T518" i="38"/>
  <c r="T519" i="38"/>
  <c r="T520" i="38"/>
  <c r="T521" i="38"/>
  <c r="T522" i="38"/>
  <c r="T523" i="38"/>
  <c r="T524" i="38"/>
  <c r="T525" i="38"/>
  <c r="T526" i="38"/>
  <c r="T527" i="38"/>
  <c r="T528" i="38"/>
  <c r="T529" i="38"/>
  <c r="T530" i="38"/>
  <c r="T531" i="38"/>
  <c r="T532" i="38"/>
  <c r="T533" i="38"/>
  <c r="T534" i="38"/>
  <c r="T535" i="38"/>
  <c r="T536" i="38"/>
  <c r="T537" i="38"/>
  <c r="T538" i="38"/>
  <c r="T539" i="38"/>
  <c r="T540" i="38"/>
  <c r="T541" i="38"/>
  <c r="T542" i="38"/>
  <c r="T543" i="38"/>
  <c r="T544" i="38"/>
  <c r="T545" i="38"/>
  <c r="T546" i="38"/>
  <c r="T547" i="38"/>
  <c r="T548" i="38"/>
  <c r="T549" i="38"/>
  <c r="T550" i="38"/>
  <c r="T551" i="38"/>
  <c r="T552" i="38"/>
  <c r="T553" i="38"/>
  <c r="T554" i="38"/>
  <c r="T555" i="38"/>
  <c r="T556" i="38"/>
  <c r="T557" i="38"/>
  <c r="T558" i="38"/>
  <c r="T559" i="38"/>
  <c r="T560" i="38"/>
  <c r="T561" i="38"/>
  <c r="T562" i="38"/>
  <c r="T563" i="38"/>
  <c r="T564" i="38"/>
  <c r="T565" i="38"/>
  <c r="T566" i="38"/>
  <c r="T567" i="38"/>
  <c r="T568" i="38"/>
  <c r="T569" i="38"/>
  <c r="T570" i="38"/>
  <c r="T571" i="38"/>
  <c r="T572" i="38"/>
  <c r="T573" i="38"/>
  <c r="T574" i="38"/>
  <c r="T575" i="38"/>
  <c r="T576" i="38"/>
  <c r="T577" i="38"/>
  <c r="T578" i="38"/>
  <c r="T579" i="38"/>
  <c r="T580" i="38"/>
  <c r="T581" i="38"/>
  <c r="T582" i="38"/>
  <c r="T583" i="38"/>
  <c r="T584" i="38"/>
  <c r="T585" i="38"/>
  <c r="T586" i="38"/>
  <c r="T587" i="38"/>
  <c r="T588" i="38"/>
  <c r="T589" i="38"/>
  <c r="T590" i="38"/>
  <c r="T591" i="38"/>
  <c r="T592" i="38"/>
  <c r="T593" i="38"/>
  <c r="T594" i="38"/>
  <c r="T595" i="38"/>
  <c r="T596" i="38"/>
  <c r="T597" i="38"/>
  <c r="T598" i="38"/>
  <c r="T599" i="38"/>
  <c r="T600" i="38"/>
  <c r="T601" i="38"/>
  <c r="T602" i="38"/>
  <c r="T603" i="38"/>
  <c r="T604" i="38"/>
  <c r="T605" i="38"/>
  <c r="T606" i="38"/>
  <c r="T607" i="38"/>
  <c r="T608" i="38"/>
  <c r="T609" i="38"/>
  <c r="T610" i="38"/>
  <c r="T611" i="38"/>
  <c r="T612" i="38"/>
  <c r="T613" i="38"/>
  <c r="T614" i="38"/>
  <c r="T615" i="38"/>
  <c r="T616" i="38"/>
  <c r="T617" i="38"/>
  <c r="T618" i="38"/>
  <c r="T619" i="38"/>
  <c r="T620" i="38"/>
  <c r="T621" i="38"/>
  <c r="T622" i="38"/>
  <c r="T623" i="38"/>
  <c r="T624" i="38"/>
  <c r="T625" i="38"/>
  <c r="T626" i="38"/>
  <c r="T627" i="38"/>
  <c r="T628" i="38"/>
  <c r="T629" i="38"/>
  <c r="T630" i="38"/>
  <c r="T631" i="38"/>
  <c r="T632" i="38"/>
  <c r="T633" i="38"/>
  <c r="T634" i="38"/>
  <c r="T635" i="38"/>
  <c r="T636" i="38"/>
  <c r="T637" i="38"/>
  <c r="T638" i="38"/>
  <c r="T639" i="38"/>
  <c r="T640" i="38"/>
  <c r="T641" i="38"/>
  <c r="T642" i="38"/>
  <c r="T643" i="38"/>
  <c r="T644" i="38"/>
  <c r="T645" i="38"/>
  <c r="T646" i="38"/>
  <c r="T647" i="38"/>
  <c r="T648" i="38"/>
  <c r="T649" i="38"/>
  <c r="T650" i="38"/>
  <c r="T651" i="38"/>
  <c r="T652" i="38"/>
  <c r="T653" i="38"/>
  <c r="T654" i="38"/>
  <c r="T655" i="38"/>
  <c r="T656" i="38"/>
  <c r="T657" i="38"/>
  <c r="T658" i="38"/>
  <c r="T659" i="38"/>
  <c r="T660" i="38"/>
  <c r="T661" i="38"/>
  <c r="T662" i="38"/>
  <c r="T663" i="38"/>
  <c r="T664" i="38"/>
  <c r="T665" i="38"/>
  <c r="T666" i="38"/>
  <c r="T667" i="38"/>
  <c r="T668" i="38"/>
  <c r="T669" i="38"/>
  <c r="T670" i="38"/>
  <c r="T671" i="38"/>
  <c r="T672" i="38"/>
  <c r="T673" i="38"/>
  <c r="T674" i="38"/>
  <c r="T675" i="38"/>
  <c r="T676" i="38"/>
  <c r="T677" i="38"/>
  <c r="T678" i="38"/>
  <c r="T679" i="38"/>
  <c r="T680" i="38"/>
  <c r="T681" i="38"/>
  <c r="T682" i="38"/>
  <c r="T683" i="38"/>
  <c r="T684" i="38"/>
  <c r="T685" i="38"/>
  <c r="T686" i="38"/>
  <c r="T687" i="38"/>
  <c r="T688" i="38"/>
  <c r="T689" i="38"/>
  <c r="T690" i="38"/>
  <c r="T691" i="38"/>
  <c r="T692" i="38"/>
  <c r="T693" i="38"/>
  <c r="T694" i="38"/>
  <c r="T695" i="38"/>
  <c r="T696" i="38"/>
  <c r="T697" i="38"/>
  <c r="T698" i="38"/>
  <c r="T699" i="38"/>
  <c r="T700" i="38"/>
  <c r="T701" i="38"/>
  <c r="T702" i="38"/>
  <c r="T703" i="38"/>
  <c r="T704" i="38"/>
  <c r="T705" i="38"/>
  <c r="T706" i="38"/>
  <c r="T707" i="38"/>
  <c r="T708" i="38"/>
  <c r="T709" i="38"/>
  <c r="T710" i="38"/>
  <c r="T711" i="38"/>
  <c r="T712" i="38"/>
  <c r="T713" i="38"/>
  <c r="T714" i="38"/>
  <c r="T715" i="38"/>
  <c r="T716" i="38"/>
  <c r="T717" i="38"/>
  <c r="T718" i="38"/>
  <c r="T719" i="38"/>
  <c r="T720" i="38"/>
  <c r="T721" i="38"/>
  <c r="T722" i="38"/>
  <c r="T723" i="38"/>
  <c r="T724" i="38"/>
  <c r="T725" i="38"/>
  <c r="T726" i="38"/>
  <c r="T727" i="38"/>
  <c r="T728" i="38"/>
  <c r="T729" i="38"/>
  <c r="T730" i="38"/>
  <c r="T731" i="38"/>
  <c r="T732" i="38"/>
  <c r="T733" i="38"/>
  <c r="T734" i="38"/>
  <c r="T735" i="38"/>
  <c r="T736" i="38"/>
  <c r="T737" i="38"/>
  <c r="T738" i="38"/>
  <c r="T739" i="38"/>
  <c r="T740" i="38"/>
  <c r="T741" i="38"/>
  <c r="T742" i="38"/>
  <c r="T743" i="38"/>
  <c r="T744" i="38"/>
  <c r="T745" i="38"/>
  <c r="T746" i="38"/>
  <c r="T747" i="38"/>
  <c r="T748" i="38"/>
  <c r="T749" i="38"/>
  <c r="T750" i="38"/>
  <c r="T751" i="38"/>
  <c r="T752" i="38"/>
  <c r="T753" i="38"/>
  <c r="T754" i="38"/>
  <c r="T755" i="38"/>
  <c r="T756" i="38"/>
  <c r="T757" i="38"/>
  <c r="T758" i="38"/>
  <c r="T759" i="38"/>
  <c r="T760" i="38"/>
  <c r="T761" i="38"/>
  <c r="T762" i="38"/>
  <c r="T763" i="38"/>
  <c r="T764" i="38"/>
  <c r="T765" i="38"/>
  <c r="T766" i="38"/>
  <c r="T767" i="38"/>
  <c r="T768" i="38"/>
  <c r="T769" i="38"/>
  <c r="T770" i="38"/>
  <c r="T771" i="38"/>
  <c r="T772" i="38"/>
  <c r="T773" i="38"/>
  <c r="T774" i="38"/>
  <c r="T775" i="38"/>
  <c r="T776" i="38"/>
  <c r="T777" i="38"/>
  <c r="T778" i="38"/>
  <c r="T779" i="38"/>
  <c r="T780" i="38"/>
  <c r="T781" i="38"/>
  <c r="T782" i="38"/>
  <c r="T783" i="38"/>
  <c r="T784" i="38"/>
  <c r="T785" i="38"/>
  <c r="T786" i="38"/>
  <c r="T787" i="38"/>
  <c r="T788" i="38"/>
  <c r="T789" i="38"/>
  <c r="T790" i="38"/>
  <c r="T791" i="38"/>
  <c r="T792" i="38"/>
  <c r="T793" i="38"/>
  <c r="T794" i="38"/>
  <c r="T795" i="38"/>
  <c r="T796" i="38"/>
  <c r="T797" i="38"/>
  <c r="T798" i="38"/>
  <c r="T799" i="38"/>
  <c r="T800" i="38"/>
  <c r="T801" i="38"/>
  <c r="T802" i="38"/>
  <c r="T803" i="38"/>
  <c r="T804" i="38"/>
  <c r="T805" i="38"/>
  <c r="T806" i="38"/>
  <c r="T807" i="38"/>
  <c r="T808" i="38"/>
  <c r="T809" i="38"/>
  <c r="T810" i="38"/>
  <c r="T811" i="38"/>
  <c r="T812" i="38"/>
  <c r="T813" i="38"/>
  <c r="T814" i="38"/>
  <c r="T815" i="38"/>
  <c r="T816" i="38"/>
  <c r="T817" i="38"/>
  <c r="T818" i="38"/>
  <c r="T819" i="38"/>
  <c r="T820" i="38"/>
  <c r="T821" i="38"/>
  <c r="T822" i="38"/>
  <c r="T823" i="38"/>
  <c r="T824" i="38"/>
  <c r="T825" i="38"/>
  <c r="T826" i="38"/>
  <c r="T827" i="38"/>
  <c r="T828" i="38"/>
  <c r="T829" i="38"/>
  <c r="T830" i="38"/>
  <c r="T831" i="38"/>
  <c r="T832" i="38"/>
  <c r="T833" i="38"/>
  <c r="T834" i="38"/>
  <c r="T835" i="38"/>
  <c r="T836" i="38"/>
  <c r="T837" i="38"/>
  <c r="T838" i="38"/>
  <c r="T839" i="38"/>
  <c r="T840" i="38"/>
  <c r="T841" i="38"/>
  <c r="T842" i="38"/>
  <c r="T843" i="38"/>
  <c r="T844" i="38"/>
  <c r="T845" i="38"/>
  <c r="T846" i="38"/>
  <c r="T847" i="38"/>
  <c r="T848" i="38"/>
  <c r="T849" i="38"/>
  <c r="T850" i="38"/>
  <c r="T851" i="38"/>
  <c r="T852" i="38"/>
  <c r="T853" i="38"/>
  <c r="T854" i="38"/>
  <c r="T855" i="38"/>
  <c r="T856" i="38"/>
  <c r="T857" i="38"/>
  <c r="T858" i="38"/>
  <c r="T859" i="38"/>
  <c r="T860" i="38"/>
  <c r="T861" i="38"/>
  <c r="T862" i="38"/>
  <c r="T863" i="38"/>
  <c r="T864" i="38"/>
  <c r="T865" i="38"/>
  <c r="T866" i="38"/>
  <c r="T867" i="38"/>
  <c r="T868" i="38"/>
  <c r="T869" i="38"/>
  <c r="T870" i="38"/>
  <c r="T871" i="38"/>
  <c r="T872" i="38"/>
  <c r="T873" i="38"/>
  <c r="T874" i="38"/>
  <c r="T875" i="38"/>
  <c r="T876" i="38"/>
  <c r="T877" i="38"/>
  <c r="T878" i="38"/>
  <c r="T879" i="38"/>
  <c r="T880" i="38"/>
  <c r="T881" i="38"/>
  <c r="T882" i="38"/>
  <c r="T883" i="38"/>
  <c r="T884" i="38"/>
  <c r="T885" i="38"/>
  <c r="T886" i="38"/>
  <c r="T887" i="38"/>
  <c r="T888" i="38"/>
  <c r="T889" i="38"/>
  <c r="T890" i="38"/>
  <c r="T891" i="38"/>
  <c r="T892" i="38"/>
  <c r="T893" i="38"/>
  <c r="T894" i="38"/>
  <c r="T895" i="38"/>
  <c r="T896" i="38"/>
  <c r="T897" i="38"/>
  <c r="T898" i="38"/>
  <c r="T899" i="38"/>
  <c r="T900" i="38"/>
  <c r="T901" i="38"/>
  <c r="T902" i="38"/>
  <c r="T903" i="38"/>
  <c r="T904" i="38"/>
  <c r="T905" i="38"/>
  <c r="T906" i="38"/>
  <c r="T907" i="38"/>
  <c r="T908" i="38"/>
  <c r="T909" i="38"/>
  <c r="T910" i="38"/>
  <c r="T911" i="38"/>
  <c r="T912" i="38"/>
  <c r="T913" i="38"/>
  <c r="T914" i="38"/>
  <c r="T915" i="38"/>
  <c r="T916" i="38"/>
  <c r="T917" i="38"/>
  <c r="T918" i="38"/>
  <c r="T919" i="38"/>
  <c r="T920" i="38"/>
  <c r="T921" i="38"/>
  <c r="T922" i="38"/>
  <c r="T923" i="38"/>
  <c r="T924" i="38"/>
  <c r="T925" i="38"/>
  <c r="T926" i="38"/>
  <c r="T927" i="38"/>
  <c r="T928" i="38"/>
  <c r="T929" i="38"/>
  <c r="T930" i="38"/>
  <c r="T931" i="38"/>
  <c r="T932" i="38"/>
  <c r="T933" i="38"/>
  <c r="T934" i="38"/>
  <c r="T935" i="38"/>
  <c r="T936" i="38"/>
  <c r="T937" i="38"/>
  <c r="T938" i="38"/>
  <c r="T939" i="38"/>
  <c r="T940" i="38"/>
  <c r="T941" i="38"/>
  <c r="T942" i="38"/>
  <c r="T943" i="38"/>
  <c r="T944" i="38"/>
  <c r="T945" i="38"/>
  <c r="T946" i="38"/>
  <c r="T947" i="38"/>
  <c r="T948" i="38"/>
  <c r="T949" i="38"/>
  <c r="T950" i="38"/>
  <c r="T951" i="38"/>
  <c r="T952" i="38"/>
  <c r="T953" i="38"/>
  <c r="T954" i="38"/>
  <c r="T955" i="38"/>
  <c r="T956" i="38"/>
  <c r="T957" i="38"/>
  <c r="T958" i="38"/>
  <c r="T959" i="38"/>
  <c r="T960" i="38"/>
  <c r="T961" i="38"/>
  <c r="T962" i="38"/>
  <c r="T963" i="38"/>
  <c r="T964" i="38"/>
  <c r="T965" i="38"/>
  <c r="T966" i="38"/>
  <c r="T967" i="38"/>
  <c r="T968" i="38"/>
  <c r="T969" i="38"/>
  <c r="T970" i="38"/>
  <c r="T971" i="38"/>
  <c r="T972" i="38"/>
  <c r="T973" i="38"/>
  <c r="T974" i="38"/>
  <c r="T975" i="38"/>
  <c r="T976" i="38"/>
  <c r="T977" i="38"/>
  <c r="T978" i="38"/>
  <c r="T979" i="38"/>
  <c r="T980" i="38"/>
  <c r="T981" i="38"/>
  <c r="T982" i="38"/>
  <c r="T983" i="38"/>
  <c r="T984" i="38"/>
  <c r="T985" i="38"/>
  <c r="T986" i="38"/>
  <c r="T987" i="38"/>
  <c r="T988" i="38"/>
  <c r="T989" i="38"/>
  <c r="T990" i="38"/>
  <c r="T991" i="38"/>
  <c r="T992" i="38"/>
  <c r="T993" i="38"/>
  <c r="T994" i="38"/>
  <c r="T995" i="38"/>
  <c r="T996" i="38"/>
  <c r="T997" i="38"/>
  <c r="T998" i="38"/>
  <c r="T999" i="38"/>
  <c r="T1000" i="38"/>
  <c r="T1001" i="38"/>
  <c r="T1002" i="38"/>
  <c r="T1003" i="38"/>
  <c r="T1004" i="38"/>
  <c r="T1005" i="38"/>
  <c r="T1006" i="38"/>
  <c r="T1007" i="38"/>
  <c r="T1008" i="38"/>
  <c r="T1009" i="38"/>
  <c r="T1010" i="38"/>
  <c r="T1011" i="38"/>
  <c r="T1012" i="38"/>
  <c r="T1013" i="38"/>
  <c r="T1014" i="38"/>
  <c r="T1015" i="38"/>
  <c r="T1016" i="38"/>
  <c r="T1017" i="38"/>
  <c r="T1018" i="38"/>
  <c r="T1019" i="38"/>
  <c r="T1020" i="38"/>
  <c r="T1021" i="38"/>
  <c r="T1022" i="38"/>
  <c r="T1023" i="38"/>
  <c r="T1024" i="38"/>
  <c r="T1025" i="38"/>
  <c r="T1026" i="38"/>
  <c r="T1027" i="38"/>
  <c r="T1028" i="38"/>
  <c r="T1029" i="38"/>
  <c r="T1030" i="38"/>
  <c r="T1031" i="38"/>
  <c r="T1032" i="38"/>
  <c r="T1033" i="38"/>
  <c r="T1034" i="38"/>
  <c r="T1035" i="38"/>
  <c r="T1036" i="38"/>
  <c r="T1037" i="38"/>
  <c r="T1038" i="38"/>
  <c r="T1039" i="38"/>
  <c r="T1040" i="38"/>
  <c r="T1041" i="38"/>
  <c r="T1042" i="38"/>
  <c r="T1043" i="38"/>
  <c r="T1044" i="38"/>
  <c r="T1045" i="38"/>
  <c r="T1046" i="38"/>
  <c r="T1047" i="38"/>
  <c r="T1048" i="38"/>
  <c r="T1049" i="38"/>
  <c r="T1050" i="38"/>
  <c r="T1051" i="38"/>
  <c r="T1052" i="38"/>
  <c r="T1053" i="38"/>
  <c r="T1054" i="38"/>
  <c r="T1055" i="38"/>
  <c r="T1056" i="38"/>
  <c r="T1057" i="38"/>
  <c r="T1058" i="38"/>
  <c r="T1059" i="38"/>
  <c r="T1060" i="38"/>
  <c r="T1061" i="38"/>
  <c r="T1062" i="38"/>
  <c r="T1063" i="38"/>
  <c r="T1064" i="38"/>
  <c r="T1065" i="38"/>
  <c r="T1066" i="38"/>
  <c r="T1067" i="38"/>
  <c r="T1068" i="38"/>
  <c r="T1069" i="38"/>
  <c r="T1070" i="38"/>
  <c r="T1071" i="38"/>
  <c r="T1072" i="38"/>
  <c r="T1073" i="38"/>
  <c r="T1074" i="38"/>
  <c r="T1075" i="38"/>
  <c r="T1076" i="38"/>
  <c r="T1077" i="38"/>
  <c r="T1078" i="38"/>
  <c r="T1079" i="38"/>
  <c r="T1080" i="38"/>
  <c r="T1081" i="38"/>
  <c r="T1082" i="38"/>
  <c r="T1083" i="38"/>
  <c r="T1084" i="38"/>
  <c r="T1085" i="38"/>
  <c r="T1086" i="38"/>
  <c r="T1087" i="38"/>
  <c r="T1088" i="38"/>
  <c r="T1089" i="38"/>
  <c r="T1090" i="38"/>
  <c r="T1091" i="38"/>
  <c r="T1092" i="38"/>
  <c r="T1093" i="38"/>
  <c r="T1094" i="38"/>
  <c r="T1095" i="38"/>
  <c r="T1096" i="38"/>
  <c r="T1097" i="38"/>
  <c r="T1098" i="38"/>
  <c r="T1099" i="38"/>
  <c r="T1100" i="38"/>
  <c r="T1101" i="38"/>
  <c r="T1102" i="38"/>
  <c r="T1103" i="38"/>
  <c r="T1104" i="38"/>
  <c r="T1105" i="38"/>
  <c r="T1106" i="38"/>
  <c r="T1107" i="38"/>
  <c r="T1108" i="38"/>
  <c r="T1109" i="38"/>
  <c r="T1110" i="38"/>
  <c r="T1111" i="38"/>
  <c r="T1112" i="38"/>
  <c r="T1113" i="38"/>
  <c r="T1114" i="38"/>
  <c r="T1115" i="38"/>
  <c r="T1116" i="38"/>
  <c r="T1117" i="38"/>
  <c r="T1118" i="38"/>
  <c r="T1119" i="38"/>
  <c r="T1120" i="38"/>
  <c r="T1121" i="38"/>
  <c r="T1122" i="38"/>
  <c r="T1123" i="38"/>
  <c r="T1124" i="38"/>
  <c r="T1125" i="38"/>
  <c r="T1126" i="38"/>
  <c r="T1127" i="38"/>
  <c r="T1128" i="38"/>
  <c r="T1129" i="38"/>
  <c r="T1130" i="38"/>
  <c r="T1131" i="38"/>
  <c r="T1132" i="38"/>
  <c r="T1133" i="38"/>
  <c r="T1134" i="38"/>
  <c r="T1135" i="38"/>
  <c r="T1136" i="38"/>
  <c r="T1137" i="38"/>
  <c r="T1138" i="38"/>
  <c r="T1139" i="38"/>
  <c r="T1140" i="38"/>
  <c r="T1141" i="38"/>
  <c r="T1142" i="38"/>
  <c r="T1143" i="38"/>
  <c r="T1144" i="38"/>
  <c r="T1145" i="38"/>
  <c r="T1146" i="38"/>
  <c r="T1147" i="38"/>
  <c r="T1148" i="38"/>
  <c r="T1149" i="38"/>
  <c r="T1150" i="38"/>
  <c r="T1151" i="38"/>
  <c r="T1152" i="38"/>
  <c r="T1153" i="38"/>
  <c r="T1154" i="38"/>
  <c r="T1155" i="38"/>
  <c r="T1156" i="38"/>
  <c r="T1157" i="38"/>
  <c r="T1158" i="38"/>
  <c r="T1159" i="38"/>
  <c r="T1160" i="38"/>
  <c r="T1161" i="38"/>
  <c r="T1162" i="38"/>
  <c r="T1163" i="38"/>
  <c r="T1164" i="38"/>
  <c r="T1165" i="38"/>
  <c r="T1166" i="38"/>
  <c r="T1167" i="38"/>
  <c r="T1168" i="38"/>
  <c r="T1169" i="38"/>
  <c r="T1170" i="38"/>
  <c r="T1171" i="38"/>
  <c r="T1172" i="38"/>
  <c r="T1173" i="38"/>
  <c r="T1174" i="38"/>
  <c r="T1175" i="38"/>
  <c r="T1176" i="38"/>
  <c r="T1177" i="38"/>
  <c r="T1178" i="38"/>
  <c r="T1179" i="38"/>
  <c r="T1180" i="38"/>
  <c r="T1181" i="38"/>
  <c r="T1182" i="38"/>
  <c r="T1183" i="38"/>
  <c r="T1184" i="38"/>
  <c r="T1185" i="38"/>
  <c r="T1186" i="38"/>
  <c r="T1187" i="38"/>
  <c r="T1188" i="38"/>
  <c r="T1189" i="38"/>
  <c r="T1190" i="38"/>
  <c r="T1191" i="38"/>
  <c r="T1192" i="38"/>
  <c r="T1193" i="38"/>
  <c r="T1194" i="38"/>
  <c r="T1195" i="38"/>
  <c r="T1196" i="38"/>
  <c r="T1197" i="38"/>
  <c r="T1198" i="38"/>
  <c r="T1199" i="38"/>
  <c r="T1200" i="38"/>
  <c r="T1201" i="38"/>
  <c r="T1202" i="38"/>
  <c r="T1203" i="38"/>
  <c r="T1204" i="38"/>
  <c r="T1205" i="38"/>
  <c r="T1206" i="38"/>
  <c r="T1207" i="38"/>
  <c r="T1208" i="38"/>
  <c r="T1209" i="38"/>
  <c r="T1210" i="38"/>
  <c r="T1211" i="38"/>
  <c r="T1212" i="38"/>
  <c r="T1213" i="38"/>
  <c r="T1214" i="38"/>
  <c r="T1215" i="38"/>
  <c r="T1216" i="38"/>
  <c r="T1217" i="38"/>
  <c r="T1218" i="38"/>
  <c r="T1219" i="38"/>
  <c r="T1220" i="38"/>
  <c r="T1221" i="38"/>
  <c r="T1222" i="38"/>
  <c r="T1223" i="38"/>
  <c r="T1224" i="38"/>
  <c r="T1225" i="38"/>
  <c r="T1226" i="38"/>
  <c r="T1227" i="38"/>
  <c r="T1228" i="38"/>
  <c r="T1229" i="38"/>
  <c r="T1230" i="38"/>
  <c r="T1231" i="38"/>
  <c r="T1232" i="38"/>
  <c r="T1233" i="38"/>
  <c r="T1234" i="38"/>
  <c r="T1235" i="38"/>
  <c r="T1236" i="38"/>
  <c r="T1237" i="38"/>
  <c r="T1238" i="38"/>
  <c r="T1239" i="38"/>
  <c r="T1240" i="38"/>
  <c r="T1241" i="38"/>
  <c r="T1242" i="38"/>
  <c r="T1243" i="38"/>
  <c r="T1244" i="38"/>
  <c r="T1245" i="38"/>
  <c r="T1246" i="38"/>
  <c r="T1247" i="38"/>
  <c r="T1248" i="38"/>
  <c r="T1249" i="38"/>
  <c r="T1250" i="38"/>
  <c r="T1251" i="38"/>
  <c r="T1252" i="38"/>
  <c r="T1253" i="38"/>
  <c r="T1254" i="38"/>
  <c r="T1255" i="38"/>
  <c r="T1256" i="38"/>
  <c r="T1257" i="38"/>
  <c r="T1258" i="38"/>
  <c r="T1259" i="38"/>
  <c r="T1260" i="38"/>
  <c r="T1261" i="38"/>
  <c r="T1262" i="38"/>
  <c r="T1263" i="38"/>
  <c r="T1264" i="38"/>
  <c r="T1265" i="38"/>
  <c r="T1266" i="38"/>
  <c r="T1267" i="38"/>
  <c r="T1268" i="38"/>
  <c r="T1269" i="38"/>
  <c r="T1270" i="38"/>
  <c r="T1271" i="38"/>
  <c r="T1272" i="38"/>
  <c r="T1273" i="38"/>
  <c r="T1274" i="38"/>
  <c r="T1275" i="38"/>
  <c r="T1276" i="38"/>
  <c r="T1277" i="38"/>
  <c r="T1278" i="38"/>
  <c r="T1279" i="38"/>
  <c r="T1280" i="38"/>
  <c r="T1281" i="38"/>
  <c r="T1282" i="38"/>
  <c r="T1283" i="38"/>
  <c r="T1284" i="38"/>
  <c r="T1285" i="38"/>
  <c r="T1286" i="38"/>
  <c r="T1287" i="38"/>
  <c r="T1288" i="38"/>
  <c r="T1289" i="38"/>
  <c r="T1290" i="38"/>
  <c r="T1291" i="38"/>
  <c r="T1292" i="38"/>
  <c r="T1293" i="38"/>
  <c r="T1294" i="38"/>
  <c r="T1295" i="38"/>
  <c r="T1296" i="38"/>
  <c r="T1297" i="38"/>
  <c r="T1298" i="38"/>
  <c r="T1299" i="38"/>
  <c r="T1300" i="38"/>
  <c r="T1301" i="38"/>
  <c r="T1302" i="38"/>
  <c r="T1303" i="38"/>
  <c r="T1304" i="38"/>
  <c r="T1305" i="38"/>
  <c r="T1306" i="38"/>
  <c r="T1307" i="38"/>
  <c r="T1308" i="38"/>
  <c r="T1309" i="38"/>
  <c r="T1310" i="38"/>
  <c r="T1311" i="38"/>
  <c r="T1312" i="38"/>
  <c r="T1313" i="38"/>
  <c r="T1314" i="38"/>
  <c r="T1315" i="38"/>
  <c r="T1316" i="38"/>
  <c r="T1317" i="38"/>
  <c r="T1318" i="38"/>
  <c r="T1319" i="38"/>
  <c r="T1320" i="38"/>
  <c r="T1321" i="38"/>
  <c r="T1322" i="38"/>
  <c r="T1323" i="38"/>
  <c r="T1324" i="38"/>
  <c r="T1325" i="38"/>
  <c r="T1326" i="38"/>
  <c r="T1327" i="38"/>
  <c r="T1328" i="38"/>
  <c r="T1329" i="38"/>
  <c r="T1330" i="38"/>
  <c r="T1331" i="38"/>
  <c r="T1332" i="38"/>
  <c r="T1333" i="38"/>
  <c r="T1334" i="38"/>
  <c r="T1335" i="38"/>
  <c r="T1336" i="38"/>
  <c r="T1337" i="38"/>
  <c r="T1338" i="38"/>
  <c r="T1339" i="38"/>
  <c r="T1340" i="38"/>
  <c r="T1341" i="38"/>
  <c r="T1342" i="38"/>
  <c r="T1343" i="38"/>
  <c r="T1344" i="38"/>
  <c r="T1345" i="38"/>
  <c r="T1346" i="38"/>
  <c r="T1347" i="38"/>
  <c r="T1348" i="38"/>
  <c r="T1349" i="38"/>
  <c r="T1350" i="38"/>
  <c r="T1351" i="38"/>
  <c r="T1352" i="38"/>
  <c r="T1353" i="38"/>
  <c r="T1354" i="38"/>
  <c r="T1355" i="38"/>
  <c r="T1356" i="38"/>
  <c r="T1357" i="38"/>
  <c r="T1358" i="38"/>
  <c r="T1359" i="38"/>
  <c r="T1360" i="38"/>
  <c r="T1361" i="38"/>
  <c r="T1362" i="38"/>
  <c r="T1363" i="38"/>
  <c r="T1364" i="38"/>
  <c r="T1365" i="38"/>
  <c r="T1366" i="38"/>
  <c r="T1367" i="38"/>
  <c r="T1368" i="38"/>
  <c r="T1369" i="38"/>
  <c r="T1370" i="38"/>
  <c r="T1371" i="38"/>
  <c r="T1372" i="38"/>
  <c r="T1373" i="38"/>
  <c r="T1374" i="38"/>
  <c r="T1375" i="38"/>
  <c r="T1376" i="38"/>
  <c r="T1377" i="38"/>
  <c r="T1378" i="38"/>
  <c r="T1379" i="38"/>
  <c r="T1380" i="38"/>
  <c r="T1381" i="38"/>
  <c r="T1382" i="38"/>
  <c r="T1383" i="38"/>
  <c r="T1384" i="38"/>
  <c r="T1385" i="38"/>
  <c r="T1386" i="38"/>
  <c r="T1387" i="38"/>
  <c r="T1388" i="38"/>
  <c r="T1389" i="38"/>
  <c r="T1390" i="38"/>
  <c r="T1391" i="38"/>
  <c r="T1392" i="38"/>
  <c r="T1393" i="38"/>
  <c r="T1394" i="38"/>
  <c r="T1395" i="38"/>
  <c r="T1396" i="38"/>
  <c r="T1397" i="38"/>
  <c r="T1398" i="38"/>
  <c r="T1399" i="38"/>
  <c r="T1400" i="38"/>
  <c r="T1401" i="38"/>
  <c r="T1402" i="38"/>
  <c r="T1403" i="38"/>
  <c r="T1404" i="38"/>
  <c r="T1405" i="38"/>
  <c r="T1406" i="38"/>
  <c r="T1407" i="38"/>
  <c r="T1408" i="38"/>
  <c r="T1409" i="38"/>
  <c r="T1410" i="38"/>
  <c r="T1411" i="38"/>
  <c r="T1412" i="38"/>
  <c r="T1413" i="38"/>
  <c r="T1414" i="38"/>
  <c r="T1415" i="38"/>
  <c r="T1416" i="38"/>
  <c r="T1417" i="38"/>
  <c r="T1418" i="38"/>
  <c r="T1419" i="38"/>
  <c r="T1420" i="38"/>
  <c r="T1421" i="38"/>
  <c r="T1422" i="38"/>
  <c r="T1423" i="38"/>
  <c r="T1424" i="38"/>
  <c r="T1425" i="38"/>
  <c r="T1426" i="38"/>
  <c r="T1427" i="38"/>
  <c r="T1428" i="38"/>
  <c r="T1429" i="38"/>
  <c r="T1430" i="38"/>
  <c r="T1431" i="38"/>
  <c r="T1432" i="38"/>
  <c r="T1433" i="38"/>
  <c r="T1434" i="38"/>
  <c r="T1435" i="38"/>
  <c r="T1436" i="38"/>
  <c r="T1437" i="38"/>
  <c r="T1438" i="38"/>
  <c r="T1439" i="38"/>
  <c r="T1440" i="38"/>
  <c r="T1441" i="38"/>
  <c r="T1442" i="38"/>
  <c r="T1443" i="38"/>
  <c r="T1444" i="38"/>
  <c r="T1445" i="38"/>
  <c r="T1446" i="38"/>
  <c r="T1447" i="38"/>
  <c r="T1448" i="38"/>
  <c r="T1449" i="38"/>
  <c r="T1450" i="38"/>
  <c r="T1451" i="38"/>
  <c r="T1452" i="38"/>
  <c r="T1453" i="38"/>
  <c r="T1454" i="38"/>
  <c r="T1455" i="38"/>
  <c r="T1456" i="38"/>
  <c r="T1457" i="38"/>
  <c r="T1458" i="38"/>
  <c r="T1459" i="38"/>
  <c r="T1460" i="38"/>
  <c r="T1461" i="38"/>
  <c r="T1462" i="38"/>
  <c r="T1463" i="38"/>
  <c r="T1464" i="38"/>
  <c r="T1465" i="38"/>
  <c r="T1466" i="38"/>
  <c r="T1467" i="38"/>
  <c r="T1468" i="38"/>
  <c r="T1469" i="38"/>
  <c r="T1470" i="38"/>
  <c r="T1471" i="38"/>
  <c r="T1472" i="38"/>
  <c r="T1473" i="38"/>
  <c r="T1474" i="38"/>
  <c r="T1475" i="38"/>
  <c r="T1476" i="38"/>
  <c r="T1477" i="38"/>
  <c r="T1478" i="38"/>
  <c r="T1479" i="38"/>
  <c r="T1480" i="38"/>
  <c r="T1481" i="38"/>
  <c r="T1482" i="38"/>
  <c r="T1483" i="38"/>
  <c r="T1484" i="38"/>
  <c r="T1485" i="38"/>
  <c r="T1486" i="38"/>
  <c r="T1487" i="38"/>
  <c r="T1488" i="38"/>
  <c r="T1489" i="38"/>
  <c r="T1490" i="38"/>
  <c r="T1491" i="38"/>
  <c r="T1492" i="38"/>
  <c r="T1493" i="38"/>
  <c r="T1494" i="38"/>
  <c r="T1495" i="38"/>
  <c r="T1496" i="38"/>
  <c r="T1497" i="38"/>
  <c r="T1498" i="38"/>
  <c r="T1499" i="38"/>
  <c r="T1500" i="38"/>
  <c r="T1501" i="38"/>
  <c r="T1502" i="38"/>
  <c r="T1503" i="38"/>
  <c r="T1504" i="38"/>
  <c r="T1505" i="38"/>
  <c r="T1506" i="38"/>
  <c r="T1507" i="38"/>
  <c r="T1508" i="38"/>
  <c r="T1509" i="38"/>
  <c r="T1510" i="38"/>
  <c r="T1511" i="38"/>
  <c r="T1512" i="38"/>
  <c r="T1513" i="38"/>
  <c r="T1514" i="38"/>
  <c r="T1515" i="38"/>
  <c r="T1516" i="38"/>
  <c r="T1517" i="38"/>
  <c r="T1518" i="38"/>
  <c r="T1519" i="38"/>
  <c r="T1520" i="38"/>
  <c r="T1521" i="38"/>
  <c r="T1522" i="38"/>
  <c r="T1523" i="38"/>
  <c r="T1524" i="38"/>
  <c r="T1525" i="38"/>
  <c r="T1526" i="38"/>
  <c r="T1527" i="38"/>
  <c r="T1528" i="38"/>
  <c r="T1529" i="38"/>
  <c r="T1530" i="38"/>
  <c r="T1531" i="38"/>
  <c r="T1532" i="38"/>
  <c r="T1533" i="38"/>
  <c r="T1534" i="38"/>
  <c r="T1535" i="38"/>
  <c r="T1536" i="38"/>
  <c r="T1537" i="38"/>
  <c r="T1538" i="38"/>
  <c r="T1539" i="38"/>
  <c r="T1540" i="38"/>
  <c r="T1541" i="38"/>
  <c r="T1542" i="38"/>
  <c r="T1543" i="38"/>
  <c r="T1544" i="38"/>
  <c r="T1545" i="38"/>
  <c r="T1546" i="38"/>
  <c r="T1547" i="38"/>
  <c r="T1548" i="38"/>
  <c r="T1549" i="38"/>
  <c r="T1550" i="38"/>
  <c r="T1551" i="38"/>
  <c r="T1552" i="38"/>
  <c r="T1553" i="38"/>
  <c r="T1554" i="38"/>
  <c r="T1555" i="38"/>
  <c r="T1556" i="38"/>
  <c r="T1557" i="38"/>
  <c r="T1558" i="38"/>
  <c r="T1559" i="38"/>
  <c r="T1560" i="38"/>
  <c r="T1561" i="38"/>
  <c r="T1562" i="38"/>
  <c r="T1563" i="38"/>
  <c r="T1564" i="38"/>
  <c r="T1565" i="38"/>
  <c r="T1566" i="38"/>
  <c r="T1567" i="38"/>
  <c r="T1568" i="38"/>
  <c r="T1569" i="38"/>
  <c r="T1570" i="38"/>
  <c r="T1571" i="38"/>
  <c r="T1572" i="38"/>
  <c r="T1573" i="38"/>
  <c r="T1574" i="38"/>
  <c r="T1575" i="38"/>
  <c r="T1576" i="38"/>
  <c r="T1577" i="38"/>
  <c r="T1578" i="38"/>
  <c r="T1579" i="38"/>
  <c r="T1580" i="38"/>
  <c r="T1581" i="38"/>
  <c r="T1582" i="38"/>
  <c r="T1583" i="38"/>
  <c r="T1584" i="38"/>
  <c r="T1585" i="38"/>
  <c r="T1586" i="38"/>
  <c r="T1587" i="38"/>
  <c r="T1588" i="38"/>
  <c r="T1589" i="38"/>
  <c r="T1590" i="38"/>
  <c r="T1591" i="38"/>
  <c r="T1592" i="38"/>
  <c r="T1593" i="38"/>
  <c r="T1594" i="38"/>
  <c r="T1595" i="38"/>
  <c r="T1596" i="38"/>
  <c r="T1597" i="38"/>
  <c r="T1598" i="38"/>
  <c r="T1599" i="38"/>
  <c r="T1600" i="38"/>
  <c r="T1601" i="38"/>
  <c r="T1602" i="38"/>
  <c r="T1603" i="38"/>
  <c r="T1604" i="38"/>
  <c r="T1605" i="38"/>
  <c r="T1606" i="38"/>
  <c r="T1607" i="38"/>
  <c r="T1608" i="38"/>
  <c r="T1609" i="38"/>
  <c r="T1610" i="38"/>
  <c r="T1611" i="38"/>
  <c r="T1612" i="38"/>
  <c r="T1613" i="38"/>
  <c r="T1614" i="38"/>
  <c r="T1615" i="38"/>
  <c r="T1616" i="38"/>
  <c r="T1617" i="38"/>
  <c r="T1618" i="38"/>
  <c r="T1619" i="38"/>
  <c r="T1620" i="38"/>
  <c r="T1621" i="38"/>
  <c r="T1622" i="38"/>
  <c r="T1623" i="38"/>
  <c r="T1624" i="38"/>
  <c r="T1625" i="38"/>
  <c r="T1626" i="38"/>
  <c r="T1627" i="38"/>
  <c r="T1628" i="38"/>
  <c r="T1629" i="38"/>
  <c r="T1630" i="38"/>
  <c r="T1631" i="38"/>
  <c r="T1632" i="38"/>
  <c r="T1633" i="38"/>
  <c r="T1634" i="38"/>
  <c r="T1635" i="38"/>
  <c r="T1636" i="38"/>
  <c r="T1637" i="38"/>
  <c r="T1638" i="38"/>
  <c r="T1639" i="38"/>
  <c r="T1640" i="38"/>
  <c r="T1641" i="38"/>
  <c r="T1642" i="38"/>
  <c r="T1643" i="38"/>
  <c r="T1644" i="38"/>
  <c r="T1645" i="38"/>
  <c r="T1646" i="38"/>
  <c r="T1647" i="38"/>
  <c r="T1648" i="38"/>
  <c r="T1649" i="38"/>
  <c r="T1650" i="38"/>
  <c r="T1651" i="38"/>
  <c r="T1652" i="38"/>
  <c r="T1653" i="38"/>
  <c r="T1654" i="38"/>
  <c r="T1655" i="38"/>
  <c r="T1656" i="38"/>
  <c r="T1657" i="38"/>
  <c r="T1658" i="38"/>
  <c r="T1659" i="38"/>
  <c r="T1660" i="38"/>
  <c r="T1661" i="38"/>
  <c r="T1662" i="38"/>
  <c r="T1663" i="38"/>
  <c r="T1664" i="38"/>
  <c r="T1665" i="38"/>
  <c r="T1666" i="38"/>
  <c r="T1667" i="38"/>
  <c r="T1668" i="38"/>
  <c r="T1669" i="38"/>
  <c r="T1670" i="38"/>
  <c r="T1671" i="38"/>
  <c r="T1672" i="38"/>
  <c r="T1673" i="38"/>
  <c r="T1674" i="38"/>
  <c r="T1675" i="38"/>
  <c r="T1676" i="38"/>
  <c r="T1677" i="38"/>
  <c r="T1678" i="38"/>
  <c r="T1679" i="38"/>
  <c r="T1680" i="38"/>
  <c r="T1681" i="38"/>
  <c r="T1682" i="38"/>
  <c r="T1683" i="38"/>
  <c r="T1684" i="38"/>
  <c r="T1685" i="38"/>
  <c r="T1686" i="38"/>
  <c r="T1687" i="38"/>
  <c r="T1688" i="38"/>
  <c r="T1689" i="38"/>
  <c r="T1690" i="38"/>
  <c r="T1691" i="38"/>
  <c r="T1692" i="38"/>
  <c r="T1693" i="38"/>
  <c r="T1694" i="38"/>
  <c r="T1695" i="38"/>
  <c r="T1696" i="38"/>
  <c r="T1697" i="38"/>
  <c r="T1698" i="38"/>
  <c r="T1699" i="38"/>
  <c r="T1700" i="38"/>
  <c r="T1701" i="38"/>
  <c r="T1702" i="38"/>
  <c r="T1703" i="38"/>
  <c r="T1704" i="38"/>
  <c r="T1705" i="38"/>
  <c r="T1706" i="38"/>
  <c r="T1707" i="38"/>
  <c r="T1708" i="38"/>
  <c r="T1709" i="38"/>
  <c r="T1710" i="38"/>
  <c r="T1711" i="38"/>
  <c r="T1712" i="38"/>
  <c r="T1713" i="38"/>
  <c r="T1714" i="38"/>
  <c r="T1715" i="38"/>
  <c r="T1716" i="38"/>
  <c r="T1717" i="38"/>
  <c r="T1718" i="38"/>
  <c r="T1719" i="38"/>
  <c r="T1720" i="38"/>
  <c r="T1721" i="38"/>
  <c r="T1722" i="38"/>
  <c r="T1723" i="38"/>
  <c r="T1724" i="38"/>
  <c r="T1725" i="38"/>
  <c r="T1726" i="38"/>
  <c r="T1727" i="38"/>
  <c r="T1728" i="38"/>
  <c r="T1729" i="38"/>
  <c r="T1730" i="38"/>
  <c r="T1731" i="38"/>
  <c r="T1732" i="38"/>
  <c r="T1733" i="38"/>
  <c r="T1734" i="38"/>
  <c r="T1735" i="38"/>
  <c r="T1736" i="38"/>
  <c r="T1737" i="38"/>
  <c r="T1738" i="38"/>
  <c r="T1739" i="38"/>
  <c r="T1740" i="38"/>
  <c r="T1741" i="38"/>
  <c r="T1742" i="38"/>
  <c r="T1743" i="38"/>
  <c r="T1744" i="38"/>
  <c r="T1745" i="38"/>
  <c r="T1746" i="38"/>
  <c r="T1747" i="38"/>
  <c r="T1748" i="38"/>
  <c r="T1749" i="38"/>
  <c r="T1750" i="38"/>
  <c r="T1751" i="38"/>
  <c r="T1752" i="38"/>
  <c r="T1753" i="38"/>
  <c r="T1754" i="38"/>
  <c r="T1755" i="38"/>
  <c r="T1756" i="38"/>
  <c r="T1757" i="38"/>
  <c r="T1758" i="38"/>
  <c r="T1759" i="38"/>
  <c r="T1760" i="38"/>
  <c r="T1761" i="38"/>
  <c r="T1762" i="38"/>
  <c r="T1763" i="38"/>
  <c r="T1764" i="38"/>
  <c r="T1765" i="38"/>
  <c r="T1766" i="38"/>
  <c r="T1767" i="38"/>
  <c r="T1768" i="38"/>
  <c r="T1769" i="38"/>
  <c r="T1770" i="38"/>
  <c r="T1771" i="38"/>
  <c r="T1772" i="38"/>
  <c r="T1773" i="38"/>
  <c r="T1774" i="38"/>
  <c r="T1775" i="38"/>
  <c r="T1776" i="38"/>
  <c r="T1777" i="38"/>
  <c r="T1778" i="38"/>
  <c r="T1779" i="38"/>
  <c r="T1780" i="38"/>
  <c r="T1781" i="38"/>
  <c r="T1782" i="38"/>
  <c r="T1783" i="38"/>
  <c r="T1784" i="38"/>
  <c r="T1785" i="38"/>
  <c r="T1786" i="38"/>
  <c r="T1787" i="38"/>
  <c r="T1788" i="38"/>
  <c r="T1789" i="38"/>
  <c r="T1790" i="38"/>
  <c r="T1791" i="38"/>
  <c r="T1792" i="38"/>
  <c r="T1793" i="38"/>
  <c r="T1794" i="38"/>
  <c r="T1795" i="38"/>
  <c r="T1796" i="38"/>
  <c r="T1797" i="38"/>
  <c r="T1798" i="38"/>
  <c r="T1799" i="38"/>
  <c r="T1800" i="38"/>
  <c r="T1801" i="38"/>
  <c r="T1802" i="38"/>
  <c r="T1803" i="38"/>
  <c r="T1804" i="38"/>
  <c r="T1805" i="38"/>
  <c r="T1806" i="38"/>
  <c r="T1807" i="38"/>
  <c r="T1808" i="38"/>
  <c r="T1809" i="38"/>
  <c r="T1810" i="38"/>
  <c r="T1811" i="38"/>
  <c r="T1812" i="38"/>
  <c r="T1813" i="38"/>
  <c r="T1814" i="38"/>
  <c r="T1815" i="38"/>
  <c r="T1816" i="38"/>
  <c r="T1817" i="38"/>
  <c r="T1818" i="38"/>
  <c r="T1819" i="38"/>
  <c r="T1820" i="38"/>
  <c r="T1821" i="38"/>
  <c r="T1822" i="38"/>
  <c r="T1823" i="38"/>
  <c r="T1824" i="38"/>
  <c r="T1825" i="38"/>
  <c r="T1826" i="38"/>
  <c r="T1827" i="38"/>
  <c r="T1828" i="38"/>
  <c r="T1829" i="38"/>
  <c r="T1830" i="38"/>
  <c r="T1831" i="38"/>
  <c r="T1832" i="38"/>
  <c r="T1833" i="38"/>
  <c r="T1834" i="38"/>
  <c r="T1835" i="38"/>
  <c r="T1836" i="38"/>
  <c r="T1837" i="38"/>
  <c r="T1838" i="38"/>
  <c r="T1839" i="38"/>
  <c r="T1840" i="38"/>
  <c r="T1841" i="38"/>
  <c r="T1842" i="38"/>
  <c r="T1843" i="38"/>
  <c r="T1844" i="38"/>
  <c r="T1845" i="38"/>
  <c r="T1846" i="38"/>
  <c r="T1847" i="38"/>
  <c r="T1848" i="38"/>
  <c r="T1849" i="38"/>
  <c r="T1850" i="38"/>
  <c r="T1851" i="38"/>
  <c r="T1852" i="38"/>
  <c r="T1853" i="38"/>
  <c r="T1854" i="38"/>
  <c r="T1855" i="38"/>
  <c r="T1856" i="38"/>
  <c r="T1857" i="38"/>
  <c r="T1858" i="38"/>
  <c r="T1859" i="38"/>
  <c r="T1860" i="38"/>
  <c r="T1861" i="38"/>
  <c r="T1862" i="38"/>
  <c r="T1863" i="38"/>
  <c r="T1864" i="38"/>
  <c r="T1865" i="38"/>
  <c r="T1866" i="38"/>
  <c r="T1867" i="38"/>
  <c r="T1868" i="38"/>
  <c r="T1869" i="38"/>
  <c r="T1870" i="38"/>
  <c r="T1871" i="38"/>
  <c r="T1872" i="38"/>
  <c r="T1873" i="38"/>
  <c r="T1874" i="38"/>
  <c r="T1875" i="38"/>
  <c r="T1876" i="38"/>
  <c r="T1877" i="38"/>
  <c r="T1878" i="38"/>
  <c r="T1879" i="38"/>
  <c r="T1880" i="38"/>
  <c r="T1881" i="38"/>
  <c r="T1882" i="38"/>
  <c r="T1883" i="38"/>
  <c r="T1884" i="38"/>
  <c r="T1885" i="38"/>
  <c r="T1886" i="38"/>
  <c r="T1887" i="38"/>
  <c r="T1888" i="38"/>
  <c r="T1889" i="38"/>
  <c r="T1890" i="38"/>
  <c r="T1891" i="38"/>
  <c r="T1892" i="38"/>
  <c r="T1893" i="38"/>
  <c r="T1894" i="38"/>
  <c r="T1895" i="38"/>
  <c r="T1896" i="38"/>
  <c r="T1897" i="38"/>
  <c r="T1898" i="38"/>
  <c r="T1899" i="38"/>
  <c r="T1900" i="38"/>
  <c r="T1901" i="38"/>
  <c r="T1902" i="38"/>
  <c r="T1903" i="38"/>
  <c r="T1904" i="38"/>
  <c r="T1905" i="38"/>
  <c r="T1906" i="38"/>
  <c r="T1907" i="38"/>
  <c r="T1908" i="38"/>
  <c r="T1909" i="38"/>
  <c r="T1910" i="38"/>
  <c r="T1911" i="38"/>
  <c r="T1912" i="38"/>
  <c r="T1913" i="38"/>
  <c r="T1914" i="38"/>
  <c r="T1915" i="38"/>
  <c r="T1916" i="38"/>
  <c r="T1917" i="38"/>
  <c r="T1918" i="38"/>
  <c r="T1919" i="38"/>
  <c r="T1920" i="38"/>
  <c r="T1921" i="38"/>
  <c r="T1922" i="38"/>
  <c r="T1923" i="38"/>
  <c r="T1924" i="38"/>
  <c r="T1925" i="38"/>
  <c r="T1926" i="38"/>
  <c r="T1927" i="38"/>
  <c r="T1928" i="38"/>
  <c r="T1929" i="38"/>
  <c r="T1930" i="38"/>
  <c r="T1931" i="38"/>
  <c r="T1932" i="38"/>
  <c r="T1933" i="38"/>
  <c r="T1934" i="38"/>
  <c r="T1935" i="38"/>
  <c r="T1936" i="38"/>
  <c r="T1937" i="38"/>
  <c r="T1938" i="38"/>
  <c r="T1939" i="38"/>
  <c r="T1940" i="38"/>
  <c r="T1941" i="38"/>
  <c r="T1942" i="38"/>
  <c r="T1943" i="38"/>
  <c r="T1944" i="38"/>
  <c r="T1945" i="38"/>
  <c r="T1946" i="38"/>
  <c r="T1947" i="38"/>
  <c r="T1948" i="38"/>
  <c r="T1949" i="38"/>
  <c r="T1950" i="38"/>
  <c r="T1951" i="38"/>
  <c r="T1952" i="38"/>
  <c r="T1953" i="38"/>
  <c r="T1954" i="38"/>
  <c r="T1955" i="38"/>
  <c r="T1956" i="38"/>
  <c r="T1957" i="38"/>
  <c r="T1958" i="38"/>
  <c r="T1959" i="38"/>
  <c r="T1960" i="38"/>
  <c r="T1961" i="38"/>
  <c r="T1962" i="38"/>
  <c r="T1963" i="38"/>
  <c r="T1964" i="38"/>
  <c r="T1965" i="38"/>
  <c r="T1966" i="38"/>
  <c r="T1967" i="38"/>
  <c r="T1968" i="38"/>
  <c r="T1969" i="38"/>
  <c r="T1970" i="38"/>
  <c r="T1971" i="38"/>
  <c r="T1972" i="38"/>
  <c r="T1973" i="38"/>
  <c r="T1974" i="38"/>
  <c r="T1975" i="38"/>
  <c r="T1976" i="38"/>
  <c r="T1977" i="38"/>
  <c r="T1978" i="38"/>
  <c r="T1979" i="38"/>
  <c r="T1980" i="38"/>
  <c r="T1981" i="38"/>
  <c r="T1982" i="38"/>
  <c r="T1983" i="38"/>
  <c r="T1984" i="38"/>
  <c r="T1985" i="38"/>
  <c r="T1986" i="38"/>
  <c r="T1987" i="38"/>
  <c r="T1988" i="38"/>
  <c r="T1989" i="38"/>
  <c r="T1990" i="38"/>
  <c r="T1991" i="38"/>
  <c r="T1992" i="38"/>
  <c r="T1993" i="38"/>
  <c r="T1994" i="38"/>
  <c r="T1995" i="38"/>
  <c r="T1996" i="38"/>
  <c r="T1997" i="38"/>
  <c r="T1998" i="38"/>
  <c r="T1999" i="38"/>
  <c r="T2000" i="38"/>
  <c r="T2001" i="38"/>
  <c r="T2002" i="38"/>
  <c r="T2003" i="38"/>
  <c r="T2004" i="38"/>
  <c r="T2005" i="38"/>
  <c r="T2006" i="38"/>
  <c r="T2007" i="38"/>
  <c r="T2008" i="38"/>
  <c r="T2009" i="38"/>
  <c r="T2010" i="38"/>
  <c r="T2011" i="38"/>
  <c r="T2012" i="38"/>
  <c r="T2013" i="38"/>
  <c r="T2014" i="38"/>
  <c r="T2015" i="38"/>
  <c r="T2016" i="38"/>
  <c r="T2017" i="38"/>
  <c r="T2018" i="38"/>
  <c r="T2019" i="38"/>
  <c r="T2020" i="38"/>
  <c r="T2021" i="38"/>
  <c r="T2022" i="38"/>
  <c r="T2023" i="38"/>
  <c r="T2024" i="38"/>
  <c r="T2025" i="38"/>
  <c r="T2026" i="38"/>
  <c r="T2027" i="38"/>
  <c r="T2028" i="38"/>
  <c r="T2029" i="38"/>
  <c r="T2030" i="38"/>
  <c r="T2031" i="38"/>
  <c r="T2032" i="38"/>
  <c r="T2033" i="38"/>
  <c r="T2034" i="38"/>
  <c r="T2035" i="38"/>
  <c r="T2036" i="38"/>
  <c r="T2037" i="38"/>
  <c r="T2038" i="38"/>
  <c r="T2039" i="38"/>
  <c r="T2040" i="38"/>
  <c r="T2041" i="38"/>
  <c r="T2042" i="38"/>
  <c r="T2043" i="38"/>
  <c r="T2044" i="38"/>
  <c r="T2045" i="38"/>
  <c r="T2046" i="38"/>
  <c r="T2047" i="38"/>
  <c r="T2048" i="38"/>
  <c r="T2049" i="38"/>
  <c r="T2050" i="38"/>
  <c r="T2051" i="38"/>
  <c r="T2052" i="38"/>
  <c r="T2053" i="38"/>
  <c r="T2054" i="38"/>
  <c r="T2055" i="38"/>
  <c r="T2056" i="38"/>
  <c r="T2057" i="38"/>
  <c r="T2058" i="38"/>
  <c r="T2059" i="38"/>
  <c r="T2060" i="38"/>
  <c r="T2061" i="38"/>
  <c r="T2062" i="38"/>
  <c r="T2063" i="38"/>
  <c r="T2064" i="38"/>
  <c r="T2065" i="38"/>
  <c r="T2066" i="38"/>
  <c r="T2067" i="38"/>
  <c r="T2068" i="38"/>
  <c r="T2069" i="38"/>
  <c r="T2070" i="38"/>
  <c r="T2071" i="38"/>
  <c r="T2072" i="38"/>
  <c r="T2073" i="38"/>
  <c r="T2074" i="38"/>
  <c r="T2075" i="38"/>
  <c r="T2076" i="38"/>
  <c r="T2077" i="38"/>
  <c r="T2078" i="38"/>
  <c r="T2079" i="38"/>
  <c r="T2080" i="38"/>
  <c r="T2081" i="38"/>
  <c r="T2082" i="38"/>
  <c r="T2083" i="38"/>
  <c r="T2084" i="38"/>
  <c r="T2085" i="38"/>
  <c r="T2086" i="38"/>
  <c r="T2087" i="38"/>
  <c r="T2088" i="38"/>
  <c r="T2089" i="38"/>
  <c r="T2090" i="38"/>
  <c r="T2091" i="38"/>
  <c r="T2092" i="38"/>
  <c r="T2093" i="38"/>
  <c r="T2094" i="38"/>
  <c r="T2095" i="38"/>
  <c r="T2096" i="38"/>
  <c r="T2097" i="38"/>
  <c r="T2098" i="38"/>
  <c r="T2099" i="38"/>
  <c r="T2100" i="38"/>
  <c r="T2101" i="38"/>
  <c r="T2102" i="38"/>
  <c r="T2103" i="38"/>
  <c r="T2104" i="38"/>
  <c r="T2105" i="38"/>
  <c r="T2106" i="38"/>
  <c r="T2107" i="38"/>
  <c r="T2108" i="38"/>
  <c r="T2109" i="38"/>
  <c r="T2110" i="38"/>
  <c r="T2111" i="38"/>
  <c r="T2112" i="38"/>
  <c r="T2113" i="38"/>
  <c r="T2114" i="38"/>
  <c r="T2115" i="38"/>
  <c r="T2116" i="38"/>
  <c r="T2117" i="38"/>
  <c r="T2118" i="38"/>
  <c r="T2119" i="38"/>
  <c r="T2120" i="38"/>
  <c r="T2121" i="38"/>
  <c r="T2122" i="38"/>
  <c r="T2123" i="38"/>
  <c r="T2124" i="38"/>
  <c r="T2125" i="38"/>
  <c r="T2126" i="38"/>
  <c r="T2127" i="38"/>
  <c r="T2128" i="38"/>
  <c r="T2129" i="38"/>
  <c r="T2130" i="38"/>
  <c r="T2131" i="38"/>
  <c r="T2132" i="38"/>
  <c r="T2133" i="38"/>
  <c r="T2134" i="38"/>
  <c r="T2135" i="38"/>
  <c r="T2136" i="38"/>
  <c r="T2137" i="38"/>
  <c r="T2138" i="38"/>
  <c r="T2139" i="38"/>
  <c r="T2140" i="38"/>
  <c r="T2141" i="38"/>
  <c r="T2142" i="38"/>
  <c r="T2143" i="38"/>
  <c r="T2144" i="38"/>
  <c r="T2145" i="38"/>
  <c r="T2146" i="38"/>
  <c r="T2147" i="38"/>
  <c r="T2148" i="38"/>
  <c r="T2149" i="38"/>
  <c r="T2150" i="38"/>
  <c r="T2151" i="38"/>
  <c r="T2152" i="38"/>
  <c r="T2153" i="38"/>
  <c r="T2154" i="38"/>
  <c r="T2155" i="38"/>
  <c r="T2156" i="38"/>
  <c r="T2157" i="38"/>
  <c r="T2158" i="38"/>
  <c r="T2159" i="38"/>
  <c r="T2160" i="38"/>
  <c r="T2161" i="38"/>
  <c r="T2162" i="38"/>
  <c r="T2163" i="38"/>
  <c r="T2164" i="38"/>
  <c r="T2165" i="38"/>
  <c r="T2166" i="38"/>
  <c r="T2167" i="38"/>
  <c r="T2168" i="38"/>
  <c r="T2169" i="38"/>
  <c r="T2170" i="38"/>
  <c r="T2171" i="38"/>
  <c r="T2172" i="38"/>
  <c r="T2173" i="38"/>
  <c r="T2174" i="38"/>
  <c r="T2175" i="38"/>
  <c r="T2176" i="38"/>
  <c r="T2177" i="38"/>
  <c r="T2178" i="38"/>
  <c r="T2179" i="38"/>
  <c r="T2180" i="38"/>
  <c r="T2181" i="38"/>
  <c r="T2182" i="38"/>
  <c r="T2183" i="38"/>
  <c r="T2184" i="38"/>
  <c r="T2185" i="38"/>
  <c r="T2186" i="38"/>
  <c r="T2187" i="38"/>
  <c r="T2188" i="38"/>
  <c r="T2189" i="38"/>
  <c r="T2190" i="38"/>
  <c r="T2191" i="38"/>
  <c r="T2192" i="38"/>
  <c r="T2193" i="38"/>
  <c r="T2194" i="38"/>
  <c r="T2195" i="38"/>
  <c r="T2196" i="38"/>
  <c r="T2197" i="38"/>
  <c r="T2198" i="38"/>
  <c r="T2199" i="38"/>
  <c r="T2200" i="38"/>
  <c r="T2201" i="38"/>
  <c r="T2202" i="38"/>
  <c r="T2203" i="38"/>
  <c r="T2204" i="38"/>
  <c r="T2205" i="38"/>
  <c r="T2206" i="38"/>
  <c r="T2207" i="38"/>
  <c r="T2208" i="38"/>
  <c r="T2209" i="38"/>
  <c r="T2210" i="38"/>
  <c r="T2211" i="38"/>
  <c r="T2212" i="38"/>
  <c r="T2213" i="38"/>
  <c r="T2214" i="38"/>
  <c r="T2215" i="38"/>
  <c r="T2216" i="38"/>
  <c r="T2217" i="38"/>
  <c r="T2218" i="38"/>
  <c r="T2219" i="38"/>
  <c r="T2220" i="38"/>
  <c r="T2221" i="38"/>
  <c r="T2222" i="38"/>
  <c r="T2223" i="38"/>
  <c r="T2224" i="38"/>
  <c r="T2225" i="38"/>
  <c r="T2226" i="38"/>
  <c r="T2227" i="38"/>
  <c r="T2228" i="38"/>
  <c r="T2229" i="38"/>
  <c r="T2230" i="38"/>
  <c r="T2231" i="38"/>
  <c r="T2232" i="38"/>
  <c r="T2233" i="38"/>
  <c r="T2234" i="38"/>
  <c r="T2235" i="38"/>
  <c r="T2236" i="38"/>
  <c r="T2237" i="38"/>
  <c r="T2238" i="38"/>
  <c r="T2239" i="38"/>
  <c r="T2240" i="38"/>
  <c r="T2241" i="38"/>
  <c r="T2242" i="38"/>
  <c r="T2243" i="38"/>
  <c r="T2244" i="38"/>
  <c r="T2245" i="38"/>
  <c r="T2246" i="38"/>
  <c r="T2247" i="38"/>
  <c r="T2248" i="38"/>
  <c r="T2249" i="38"/>
  <c r="T2250" i="38"/>
  <c r="T2251" i="38"/>
  <c r="T2252" i="38"/>
  <c r="T2253" i="38"/>
  <c r="T2254" i="38"/>
  <c r="T2255" i="38"/>
  <c r="T2256" i="38"/>
  <c r="T2257" i="38"/>
  <c r="T2258" i="38"/>
  <c r="T2259" i="38"/>
  <c r="T2260" i="38"/>
  <c r="T2261" i="38"/>
  <c r="T2262" i="38"/>
  <c r="T2263" i="38"/>
  <c r="T2264" i="38"/>
  <c r="T2265" i="38"/>
  <c r="T2266" i="38"/>
  <c r="T2267" i="38"/>
  <c r="T2268" i="38"/>
  <c r="T2269" i="38"/>
  <c r="T2270" i="38"/>
  <c r="T2271" i="38"/>
  <c r="T2272" i="38"/>
  <c r="T2273" i="38"/>
  <c r="T2274" i="38"/>
  <c r="T2275" i="38"/>
  <c r="T2276" i="38"/>
  <c r="T2277" i="38"/>
  <c r="T2278" i="38"/>
  <c r="T2279" i="38"/>
  <c r="T2280" i="38"/>
  <c r="T2281" i="38"/>
  <c r="T2282" i="38"/>
  <c r="T2283" i="38"/>
  <c r="T2284" i="38"/>
  <c r="T2285" i="38"/>
  <c r="T2286" i="38"/>
  <c r="T2287" i="38"/>
  <c r="T2288" i="38"/>
  <c r="T2289" i="38"/>
  <c r="T2290" i="38"/>
  <c r="T2291" i="38"/>
  <c r="T2292" i="38"/>
  <c r="T2293" i="38"/>
  <c r="T2294" i="38"/>
  <c r="T2295" i="38"/>
  <c r="T2296" i="38"/>
  <c r="T2297" i="38"/>
  <c r="T2298" i="38"/>
  <c r="T2299" i="38"/>
  <c r="T2300" i="38"/>
  <c r="T2301" i="38"/>
  <c r="T2302" i="38"/>
  <c r="T2303" i="38"/>
  <c r="T2304" i="38"/>
  <c r="T2305" i="38"/>
  <c r="T2306" i="38"/>
  <c r="T2307" i="38"/>
  <c r="T2308" i="38"/>
  <c r="T2309" i="38"/>
  <c r="T2310" i="38"/>
  <c r="T2311" i="38"/>
  <c r="T2312" i="38"/>
  <c r="T2313" i="38"/>
  <c r="T2314" i="38"/>
  <c r="T2315" i="38"/>
  <c r="T2316" i="38"/>
  <c r="T2317" i="38"/>
  <c r="T2318" i="38"/>
  <c r="T2319" i="38"/>
  <c r="T2320" i="38"/>
  <c r="T2321" i="38"/>
  <c r="T2322" i="38"/>
  <c r="T2323" i="38"/>
  <c r="T2324" i="38"/>
  <c r="T2325" i="38"/>
  <c r="T2326" i="38"/>
  <c r="T2327" i="38"/>
  <c r="T2328" i="38"/>
  <c r="T2329" i="38"/>
  <c r="T2330" i="38"/>
  <c r="T2331" i="38"/>
  <c r="T2332" i="38"/>
  <c r="T2333" i="38"/>
  <c r="T2334" i="38"/>
  <c r="T2335" i="38"/>
  <c r="T2336" i="38"/>
  <c r="T2337" i="38"/>
  <c r="T2338" i="38"/>
  <c r="T23" i="38"/>
  <c r="AF23" i="38" a="1"/>
  <c r="AF23" i="38" s="1"/>
  <c r="AG23" i="38" s="1" a="1"/>
  <c r="AG23" i="38" s="1"/>
  <c r="AH23" i="38" s="1"/>
  <c r="C18" i="38" s="1"/>
  <c r="AD23" i="38" a="1"/>
  <c r="AD23" i="38" s="1"/>
  <c r="AE23" i="38" s="1" a="1"/>
  <c r="AE23" i="38" s="1"/>
  <c r="AC23" i="38" s="1"/>
  <c r="B18" i="38" s="1"/>
  <c r="AB22" i="3" l="1"/>
  <c r="D20" i="33"/>
  <c r="U24" i="38"/>
  <c r="V24" i="38"/>
  <c r="W24" i="38"/>
  <c r="U25" i="38"/>
  <c r="V25" i="38"/>
  <c r="W25" i="38"/>
  <c r="U26" i="38"/>
  <c r="V26" i="38"/>
  <c r="W26" i="38"/>
  <c r="U27" i="38"/>
  <c r="V27" i="38"/>
  <c r="W27" i="38"/>
  <c r="U28" i="38"/>
  <c r="V28" i="38"/>
  <c r="W28" i="38"/>
  <c r="U29" i="38"/>
  <c r="V29" i="38"/>
  <c r="W29" i="38"/>
  <c r="U30" i="38"/>
  <c r="V30" i="38"/>
  <c r="W30" i="38"/>
  <c r="U31" i="38"/>
  <c r="V31" i="38"/>
  <c r="W31" i="38"/>
  <c r="U32" i="38"/>
  <c r="V32" i="38"/>
  <c r="W32" i="38"/>
  <c r="U33" i="38"/>
  <c r="V33" i="38"/>
  <c r="W33" i="38"/>
  <c r="U34" i="38"/>
  <c r="V34" i="38"/>
  <c r="W34" i="38"/>
  <c r="U35" i="38"/>
  <c r="V35" i="38"/>
  <c r="W35" i="38"/>
  <c r="U36" i="38"/>
  <c r="V36" i="38"/>
  <c r="W36" i="38"/>
  <c r="U37" i="38"/>
  <c r="V37" i="38"/>
  <c r="W37" i="38"/>
  <c r="U38" i="38"/>
  <c r="V38" i="38"/>
  <c r="W38" i="38"/>
  <c r="U39" i="38"/>
  <c r="V39" i="38"/>
  <c r="W39" i="38"/>
  <c r="U40" i="38"/>
  <c r="V40" i="38"/>
  <c r="W40" i="38"/>
  <c r="U41" i="38"/>
  <c r="V41" i="38"/>
  <c r="W41" i="38"/>
  <c r="U42" i="38"/>
  <c r="V42" i="38"/>
  <c r="W42" i="38"/>
  <c r="U43" i="38"/>
  <c r="V43" i="38"/>
  <c r="W43" i="38"/>
  <c r="U44" i="38"/>
  <c r="V44" i="38"/>
  <c r="W44" i="38"/>
  <c r="U45" i="38"/>
  <c r="V45" i="38"/>
  <c r="W45" i="38"/>
  <c r="U46" i="38"/>
  <c r="V46" i="38"/>
  <c r="W46" i="38"/>
  <c r="U47" i="38"/>
  <c r="V47" i="38"/>
  <c r="W47" i="38"/>
  <c r="U48" i="38"/>
  <c r="V48" i="38"/>
  <c r="W48" i="38"/>
  <c r="U49" i="38"/>
  <c r="V49" i="38"/>
  <c r="W49" i="38"/>
  <c r="U50" i="38"/>
  <c r="V50" i="38"/>
  <c r="W50" i="38"/>
  <c r="U51" i="38"/>
  <c r="V51" i="38"/>
  <c r="W51" i="38"/>
  <c r="U52" i="38"/>
  <c r="V52" i="38"/>
  <c r="W52" i="38"/>
  <c r="U53" i="38"/>
  <c r="V53" i="38"/>
  <c r="W53" i="38"/>
  <c r="U54" i="38"/>
  <c r="V54" i="38"/>
  <c r="W54" i="38"/>
  <c r="U55" i="38"/>
  <c r="V55" i="38"/>
  <c r="W55" i="38"/>
  <c r="U56" i="38"/>
  <c r="V56" i="38"/>
  <c r="W56" i="38"/>
  <c r="U57" i="38"/>
  <c r="V57" i="38"/>
  <c r="W57" i="38"/>
  <c r="U58" i="38"/>
  <c r="V58" i="38"/>
  <c r="W58" i="38"/>
  <c r="U59" i="38"/>
  <c r="V59" i="38"/>
  <c r="W59" i="38"/>
  <c r="U60" i="38"/>
  <c r="V60" i="38"/>
  <c r="W60" i="38"/>
  <c r="U61" i="38"/>
  <c r="V61" i="38"/>
  <c r="W61" i="38"/>
  <c r="U62" i="38"/>
  <c r="V62" i="38"/>
  <c r="W62" i="38"/>
  <c r="U63" i="38"/>
  <c r="V63" i="38"/>
  <c r="W63" i="38"/>
  <c r="U64" i="38"/>
  <c r="V64" i="38"/>
  <c r="W64" i="38"/>
  <c r="U65" i="38"/>
  <c r="V65" i="38"/>
  <c r="W65" i="38"/>
  <c r="U66" i="38"/>
  <c r="V66" i="38"/>
  <c r="W66" i="38"/>
  <c r="U67" i="38"/>
  <c r="V67" i="38"/>
  <c r="W67" i="38"/>
  <c r="U68" i="38"/>
  <c r="V68" i="38"/>
  <c r="W68" i="38"/>
  <c r="U69" i="38"/>
  <c r="V69" i="38"/>
  <c r="W69" i="38"/>
  <c r="U70" i="38"/>
  <c r="V70" i="38"/>
  <c r="W70" i="38"/>
  <c r="U71" i="38"/>
  <c r="V71" i="38"/>
  <c r="W71" i="38"/>
  <c r="U72" i="38"/>
  <c r="V72" i="38"/>
  <c r="W72" i="38"/>
  <c r="U73" i="38"/>
  <c r="V73" i="38"/>
  <c r="W73" i="38"/>
  <c r="U74" i="38"/>
  <c r="V74" i="38"/>
  <c r="W74" i="38"/>
  <c r="U75" i="38"/>
  <c r="V75" i="38"/>
  <c r="W75" i="38"/>
  <c r="U76" i="38"/>
  <c r="V76" i="38"/>
  <c r="W76" i="38"/>
  <c r="U77" i="38"/>
  <c r="V77" i="38"/>
  <c r="W77" i="38"/>
  <c r="U78" i="38"/>
  <c r="V78" i="38"/>
  <c r="W78" i="38"/>
  <c r="U79" i="38"/>
  <c r="V79" i="38"/>
  <c r="W79" i="38"/>
  <c r="U80" i="38"/>
  <c r="V80" i="38"/>
  <c r="W80" i="38"/>
  <c r="U81" i="38"/>
  <c r="V81" i="38"/>
  <c r="W81" i="38"/>
  <c r="U82" i="38"/>
  <c r="V82" i="38"/>
  <c r="W82" i="38"/>
  <c r="U83" i="38"/>
  <c r="V83" i="38"/>
  <c r="W83" i="38"/>
  <c r="U84" i="38"/>
  <c r="V84" i="38"/>
  <c r="W84" i="38"/>
  <c r="U85" i="38"/>
  <c r="V85" i="38"/>
  <c r="W85" i="38"/>
  <c r="U86" i="38"/>
  <c r="V86" i="38"/>
  <c r="W86" i="38"/>
  <c r="U87" i="38"/>
  <c r="V87" i="38"/>
  <c r="W87" i="38"/>
  <c r="U88" i="38"/>
  <c r="V88" i="38"/>
  <c r="W88" i="38"/>
  <c r="U89" i="38"/>
  <c r="V89" i="38"/>
  <c r="W89" i="38"/>
  <c r="U90" i="38"/>
  <c r="V90" i="38"/>
  <c r="W90" i="38"/>
  <c r="U91" i="38"/>
  <c r="V91" i="38"/>
  <c r="W91" i="38"/>
  <c r="U92" i="38"/>
  <c r="V92" i="38"/>
  <c r="W92" i="38"/>
  <c r="U93" i="38"/>
  <c r="V93" i="38"/>
  <c r="W93" i="38"/>
  <c r="U94" i="38"/>
  <c r="V94" i="38"/>
  <c r="W94" i="38"/>
  <c r="U95" i="38"/>
  <c r="V95" i="38"/>
  <c r="W95" i="38"/>
  <c r="U96" i="38"/>
  <c r="V96" i="38"/>
  <c r="W96" i="38"/>
  <c r="U97" i="38"/>
  <c r="V97" i="38"/>
  <c r="W97" i="38"/>
  <c r="U98" i="38"/>
  <c r="V98" i="38"/>
  <c r="W98" i="38"/>
  <c r="U99" i="38"/>
  <c r="V99" i="38"/>
  <c r="W99" i="38"/>
  <c r="U100" i="38"/>
  <c r="V100" i="38"/>
  <c r="W100" i="38"/>
  <c r="U101" i="38"/>
  <c r="V101" i="38"/>
  <c r="W101" i="38"/>
  <c r="U102" i="38"/>
  <c r="V102" i="38"/>
  <c r="W102" i="38"/>
  <c r="U103" i="38"/>
  <c r="V103" i="38"/>
  <c r="W103" i="38"/>
  <c r="U104" i="38"/>
  <c r="V104" i="38"/>
  <c r="W104" i="38"/>
  <c r="U105" i="38"/>
  <c r="V105" i="38"/>
  <c r="W105" i="38"/>
  <c r="U106" i="38"/>
  <c r="V106" i="38"/>
  <c r="W106" i="38"/>
  <c r="U107" i="38"/>
  <c r="V107" i="38"/>
  <c r="W107" i="38"/>
  <c r="U108" i="38"/>
  <c r="V108" i="38"/>
  <c r="W108" i="38"/>
  <c r="U109" i="38"/>
  <c r="V109" i="38"/>
  <c r="W109" i="38"/>
  <c r="U110" i="38"/>
  <c r="V110" i="38"/>
  <c r="W110" i="38"/>
  <c r="U111" i="38"/>
  <c r="V111" i="38"/>
  <c r="W111" i="38"/>
  <c r="U112" i="38"/>
  <c r="V112" i="38"/>
  <c r="W112" i="38"/>
  <c r="U113" i="38"/>
  <c r="V113" i="38"/>
  <c r="W113" i="38"/>
  <c r="U114" i="38"/>
  <c r="V114" i="38"/>
  <c r="W114" i="38"/>
  <c r="U115" i="38"/>
  <c r="V115" i="38"/>
  <c r="W115" i="38"/>
  <c r="U116" i="38"/>
  <c r="V116" i="38"/>
  <c r="W116" i="38"/>
  <c r="U117" i="38"/>
  <c r="V117" i="38"/>
  <c r="W117" i="38"/>
  <c r="U118" i="38"/>
  <c r="V118" i="38"/>
  <c r="W118" i="38"/>
  <c r="U119" i="38"/>
  <c r="V119" i="38"/>
  <c r="W119" i="38"/>
  <c r="U120" i="38"/>
  <c r="V120" i="38"/>
  <c r="W120" i="38"/>
  <c r="U121" i="38"/>
  <c r="V121" i="38"/>
  <c r="W121" i="38"/>
  <c r="U122" i="38"/>
  <c r="V122" i="38"/>
  <c r="W122" i="38"/>
  <c r="U123" i="38"/>
  <c r="V123" i="38"/>
  <c r="W123" i="38"/>
  <c r="U124" i="38"/>
  <c r="V124" i="38"/>
  <c r="W124" i="38"/>
  <c r="U125" i="38"/>
  <c r="V125" i="38"/>
  <c r="W125" i="38"/>
  <c r="U126" i="38"/>
  <c r="V126" i="38"/>
  <c r="W126" i="38"/>
  <c r="U127" i="38"/>
  <c r="V127" i="38"/>
  <c r="W127" i="38"/>
  <c r="U128" i="38"/>
  <c r="V128" i="38"/>
  <c r="W128" i="38"/>
  <c r="U129" i="38"/>
  <c r="V129" i="38"/>
  <c r="W129" i="38"/>
  <c r="U130" i="38"/>
  <c r="V130" i="38"/>
  <c r="W130" i="38"/>
  <c r="U131" i="38"/>
  <c r="V131" i="38"/>
  <c r="W131" i="38"/>
  <c r="U132" i="38"/>
  <c r="V132" i="38"/>
  <c r="W132" i="38"/>
  <c r="U133" i="38"/>
  <c r="V133" i="38"/>
  <c r="W133" i="38"/>
  <c r="U134" i="38"/>
  <c r="V134" i="38"/>
  <c r="W134" i="38"/>
  <c r="U135" i="38"/>
  <c r="V135" i="38"/>
  <c r="W135" i="38"/>
  <c r="U136" i="38"/>
  <c r="V136" i="38"/>
  <c r="W136" i="38"/>
  <c r="U137" i="38"/>
  <c r="V137" i="38"/>
  <c r="W137" i="38"/>
  <c r="U138" i="38"/>
  <c r="V138" i="38"/>
  <c r="W138" i="38"/>
  <c r="U139" i="38"/>
  <c r="V139" i="38"/>
  <c r="W139" i="38"/>
  <c r="U140" i="38"/>
  <c r="V140" i="38"/>
  <c r="W140" i="38"/>
  <c r="U141" i="38"/>
  <c r="V141" i="38"/>
  <c r="W141" i="38"/>
  <c r="U142" i="38"/>
  <c r="V142" i="38"/>
  <c r="W142" i="38"/>
  <c r="U143" i="38"/>
  <c r="V143" i="38"/>
  <c r="W143" i="38"/>
  <c r="U144" i="38"/>
  <c r="V144" i="38"/>
  <c r="W144" i="38"/>
  <c r="U145" i="38"/>
  <c r="V145" i="38"/>
  <c r="W145" i="38"/>
  <c r="U146" i="38"/>
  <c r="V146" i="38"/>
  <c r="W146" i="38"/>
  <c r="U147" i="38"/>
  <c r="V147" i="38"/>
  <c r="W147" i="38"/>
  <c r="U148" i="38"/>
  <c r="V148" i="38"/>
  <c r="W148" i="38"/>
  <c r="U149" i="38"/>
  <c r="V149" i="38"/>
  <c r="W149" i="38"/>
  <c r="U150" i="38"/>
  <c r="V150" i="38"/>
  <c r="W150" i="38"/>
  <c r="U151" i="38"/>
  <c r="V151" i="38"/>
  <c r="W151" i="38"/>
  <c r="U152" i="38"/>
  <c r="V152" i="38"/>
  <c r="W152" i="38"/>
  <c r="U153" i="38"/>
  <c r="V153" i="38"/>
  <c r="W153" i="38"/>
  <c r="U154" i="38"/>
  <c r="V154" i="38"/>
  <c r="W154" i="38"/>
  <c r="U155" i="38"/>
  <c r="V155" i="38"/>
  <c r="W155" i="38"/>
  <c r="U156" i="38"/>
  <c r="V156" i="38"/>
  <c r="W156" i="38"/>
  <c r="U157" i="38"/>
  <c r="V157" i="38"/>
  <c r="W157" i="38"/>
  <c r="U158" i="38"/>
  <c r="V158" i="38"/>
  <c r="W158" i="38"/>
  <c r="U159" i="38"/>
  <c r="V159" i="38"/>
  <c r="W159" i="38"/>
  <c r="U160" i="38"/>
  <c r="V160" i="38"/>
  <c r="W160" i="38"/>
  <c r="U161" i="38"/>
  <c r="V161" i="38"/>
  <c r="W161" i="38"/>
  <c r="U162" i="38"/>
  <c r="V162" i="38"/>
  <c r="W162" i="38"/>
  <c r="U163" i="38"/>
  <c r="V163" i="38"/>
  <c r="W163" i="38"/>
  <c r="U164" i="38"/>
  <c r="V164" i="38"/>
  <c r="W164" i="38"/>
  <c r="U165" i="38"/>
  <c r="V165" i="38"/>
  <c r="W165" i="38"/>
  <c r="U166" i="38"/>
  <c r="V166" i="38"/>
  <c r="U167" i="38"/>
  <c r="V167" i="38"/>
  <c r="U168" i="38"/>
  <c r="V168" i="38"/>
  <c r="U169" i="38"/>
  <c r="V169" i="38"/>
  <c r="U170" i="38"/>
  <c r="V170" i="38"/>
  <c r="U171" i="38"/>
  <c r="V171" i="38"/>
  <c r="U172" i="38"/>
  <c r="V172" i="38"/>
  <c r="U173" i="38"/>
  <c r="V173" i="38"/>
  <c r="U174" i="38"/>
  <c r="V174" i="38"/>
  <c r="U175" i="38"/>
  <c r="V175" i="38"/>
  <c r="U176" i="38"/>
  <c r="V176" i="38"/>
  <c r="U177" i="38"/>
  <c r="V177" i="38"/>
  <c r="U178" i="38"/>
  <c r="V178" i="38"/>
  <c r="U179" i="38"/>
  <c r="V179" i="38"/>
  <c r="U180" i="38"/>
  <c r="V180" i="38"/>
  <c r="U181" i="38"/>
  <c r="V181" i="38"/>
  <c r="U182" i="38"/>
  <c r="V182" i="38"/>
  <c r="U183" i="38"/>
  <c r="V183" i="38"/>
  <c r="U184" i="38"/>
  <c r="V184" i="38"/>
  <c r="U185" i="38"/>
  <c r="V185" i="38"/>
  <c r="U186" i="38"/>
  <c r="V186" i="38"/>
  <c r="U187" i="38"/>
  <c r="V187" i="38"/>
  <c r="U188" i="38"/>
  <c r="V188" i="38"/>
  <c r="U189" i="38"/>
  <c r="V189" i="38"/>
  <c r="U190" i="38"/>
  <c r="V190" i="38"/>
  <c r="U191" i="38"/>
  <c r="V191" i="38"/>
  <c r="U192" i="38"/>
  <c r="V192" i="38"/>
  <c r="U193" i="38"/>
  <c r="V193" i="38"/>
  <c r="U194" i="38"/>
  <c r="V194" i="38"/>
  <c r="U195" i="38"/>
  <c r="V195" i="38"/>
  <c r="U196" i="38"/>
  <c r="V196" i="38"/>
  <c r="U197" i="38"/>
  <c r="V197" i="38"/>
  <c r="U198" i="38"/>
  <c r="V198" i="38"/>
  <c r="U199" i="38"/>
  <c r="V199" i="38"/>
  <c r="U200" i="38"/>
  <c r="V200" i="38"/>
  <c r="U201" i="38"/>
  <c r="V201" i="38"/>
  <c r="U202" i="38"/>
  <c r="V202" i="38"/>
  <c r="U203" i="38"/>
  <c r="V203" i="38"/>
  <c r="U204" i="38"/>
  <c r="V204" i="38"/>
  <c r="U205" i="38"/>
  <c r="V205" i="38"/>
  <c r="U206" i="38"/>
  <c r="V206" i="38"/>
  <c r="U207" i="38"/>
  <c r="V207" i="38"/>
  <c r="U208" i="38"/>
  <c r="V208" i="38"/>
  <c r="U209" i="38"/>
  <c r="V209" i="38"/>
  <c r="U210" i="38"/>
  <c r="V210" i="38"/>
  <c r="U211" i="38"/>
  <c r="V211" i="38"/>
  <c r="U212" i="38"/>
  <c r="V212" i="38"/>
  <c r="U213" i="38"/>
  <c r="V213" i="38"/>
  <c r="U214" i="38"/>
  <c r="V214" i="38"/>
  <c r="U215" i="38"/>
  <c r="V215" i="38"/>
  <c r="U216" i="38"/>
  <c r="V216" i="38"/>
  <c r="U217" i="38"/>
  <c r="V217" i="38"/>
  <c r="U218" i="38"/>
  <c r="V218" i="38"/>
  <c r="U219" i="38"/>
  <c r="V219" i="38"/>
  <c r="U220" i="38"/>
  <c r="V220" i="38"/>
  <c r="U221" i="38"/>
  <c r="V221" i="38"/>
  <c r="U222" i="38"/>
  <c r="V222" i="38"/>
  <c r="U223" i="38"/>
  <c r="V223" i="38"/>
  <c r="U224" i="38"/>
  <c r="V224" i="38"/>
  <c r="U225" i="38"/>
  <c r="V225" i="38"/>
  <c r="U226" i="38"/>
  <c r="V226" i="38"/>
  <c r="U227" i="38"/>
  <c r="V227" i="38"/>
  <c r="U228" i="38"/>
  <c r="V228" i="38"/>
  <c r="U229" i="38"/>
  <c r="V229" i="38"/>
  <c r="U230" i="38"/>
  <c r="V230" i="38"/>
  <c r="U231" i="38"/>
  <c r="V231" i="38"/>
  <c r="U232" i="38"/>
  <c r="V232" i="38"/>
  <c r="U233" i="38"/>
  <c r="V233" i="38"/>
  <c r="U234" i="38"/>
  <c r="V234" i="38"/>
  <c r="U235" i="38"/>
  <c r="V235" i="38"/>
  <c r="U236" i="38"/>
  <c r="V236" i="38"/>
  <c r="U237" i="38"/>
  <c r="V237" i="38"/>
  <c r="U238" i="38"/>
  <c r="V238" i="38"/>
  <c r="U239" i="38"/>
  <c r="V239" i="38"/>
  <c r="U240" i="38"/>
  <c r="V240" i="38"/>
  <c r="U241" i="38"/>
  <c r="V241" i="38"/>
  <c r="U242" i="38"/>
  <c r="V242" i="38"/>
  <c r="U243" i="38"/>
  <c r="V243" i="38"/>
  <c r="U244" i="38"/>
  <c r="V244" i="38"/>
  <c r="U245" i="38"/>
  <c r="V245" i="38"/>
  <c r="U246" i="38"/>
  <c r="V246" i="38"/>
  <c r="U247" i="38"/>
  <c r="V247" i="38"/>
  <c r="U248" i="38"/>
  <c r="V248" i="38"/>
  <c r="U249" i="38"/>
  <c r="V249" i="38"/>
  <c r="U250" i="38"/>
  <c r="V250" i="38"/>
  <c r="U251" i="38"/>
  <c r="V251" i="38"/>
  <c r="U252" i="38"/>
  <c r="V252" i="38"/>
  <c r="U253" i="38"/>
  <c r="V253" i="38"/>
  <c r="U254" i="38"/>
  <c r="V254" i="38"/>
  <c r="U255" i="38"/>
  <c r="V255" i="38"/>
  <c r="U256" i="38"/>
  <c r="V256" i="38"/>
  <c r="U257" i="38"/>
  <c r="V257" i="38"/>
  <c r="U258" i="38"/>
  <c r="V258" i="38"/>
  <c r="U259" i="38"/>
  <c r="V259" i="38"/>
  <c r="U260" i="38"/>
  <c r="V260" i="38"/>
  <c r="U261" i="38"/>
  <c r="V261" i="38"/>
  <c r="U262" i="38"/>
  <c r="V262" i="38"/>
  <c r="U263" i="38"/>
  <c r="V263" i="38"/>
  <c r="U264" i="38"/>
  <c r="V264" i="38"/>
  <c r="U265" i="38"/>
  <c r="V265" i="38"/>
  <c r="U266" i="38"/>
  <c r="V266" i="38"/>
  <c r="U267" i="38"/>
  <c r="V267" i="38"/>
  <c r="U268" i="38"/>
  <c r="V268" i="38"/>
  <c r="U269" i="38"/>
  <c r="V269" i="38"/>
  <c r="U270" i="38"/>
  <c r="V270" i="38"/>
  <c r="U271" i="38"/>
  <c r="V271" i="38"/>
  <c r="U272" i="38"/>
  <c r="V272" i="38"/>
  <c r="U273" i="38"/>
  <c r="V273" i="38"/>
  <c r="U274" i="38"/>
  <c r="V274" i="38"/>
  <c r="U275" i="38"/>
  <c r="V275" i="38"/>
  <c r="U276" i="38"/>
  <c r="V276" i="38"/>
  <c r="U277" i="38"/>
  <c r="V277" i="38"/>
  <c r="U278" i="38"/>
  <c r="V278" i="38"/>
  <c r="U279" i="38"/>
  <c r="V279" i="38"/>
  <c r="U280" i="38"/>
  <c r="V280" i="38"/>
  <c r="U281" i="38"/>
  <c r="V281" i="38"/>
  <c r="U282" i="38"/>
  <c r="V282" i="38"/>
  <c r="U283" i="38"/>
  <c r="V283" i="38"/>
  <c r="U284" i="38"/>
  <c r="V284" i="38"/>
  <c r="U285" i="38"/>
  <c r="V285" i="38"/>
  <c r="U286" i="38"/>
  <c r="V286" i="38"/>
  <c r="U287" i="38"/>
  <c r="V287" i="38"/>
  <c r="U288" i="38"/>
  <c r="V288" i="38"/>
  <c r="U289" i="38"/>
  <c r="V289" i="38"/>
  <c r="U290" i="38"/>
  <c r="V290" i="38"/>
  <c r="U291" i="38"/>
  <c r="V291" i="38"/>
  <c r="U292" i="38"/>
  <c r="V292" i="38"/>
  <c r="U293" i="38"/>
  <c r="V293" i="38"/>
  <c r="U294" i="38"/>
  <c r="V294" i="38"/>
  <c r="U295" i="38"/>
  <c r="V295" i="38"/>
  <c r="U296" i="38"/>
  <c r="V296" i="38"/>
  <c r="U297" i="38"/>
  <c r="V297" i="38"/>
  <c r="U298" i="38"/>
  <c r="V298" i="38"/>
  <c r="U299" i="38"/>
  <c r="V299" i="38"/>
  <c r="U300" i="38"/>
  <c r="V300" i="38"/>
  <c r="U301" i="38"/>
  <c r="V301" i="38"/>
  <c r="U302" i="38"/>
  <c r="V302" i="38"/>
  <c r="U303" i="38"/>
  <c r="V303" i="38"/>
  <c r="U304" i="38"/>
  <c r="V304" i="38"/>
  <c r="U305" i="38"/>
  <c r="V305" i="38"/>
  <c r="U306" i="38"/>
  <c r="V306" i="38"/>
  <c r="U307" i="38"/>
  <c r="V307" i="38"/>
  <c r="U308" i="38"/>
  <c r="V308" i="38"/>
  <c r="U309" i="38"/>
  <c r="V309" i="38"/>
  <c r="U310" i="38"/>
  <c r="V310" i="38"/>
  <c r="U311" i="38"/>
  <c r="V311" i="38"/>
  <c r="U312" i="38"/>
  <c r="V312" i="38"/>
  <c r="U313" i="38"/>
  <c r="V313" i="38"/>
  <c r="U314" i="38"/>
  <c r="V314" i="38"/>
  <c r="U315" i="38"/>
  <c r="V315" i="38"/>
  <c r="U316" i="38"/>
  <c r="V316" i="38"/>
  <c r="U317" i="38"/>
  <c r="V317" i="38"/>
  <c r="U318" i="38"/>
  <c r="V318" i="38"/>
  <c r="U319" i="38"/>
  <c r="V319" i="38"/>
  <c r="U320" i="38"/>
  <c r="V320" i="38"/>
  <c r="U321" i="38"/>
  <c r="V321" i="38"/>
  <c r="U322" i="38"/>
  <c r="V322" i="38"/>
  <c r="U323" i="38"/>
  <c r="V323" i="38"/>
  <c r="U324" i="38"/>
  <c r="V324" i="38"/>
  <c r="U325" i="38"/>
  <c r="V325" i="38"/>
  <c r="U326" i="38"/>
  <c r="V326" i="38"/>
  <c r="U327" i="38"/>
  <c r="V327" i="38"/>
  <c r="U328" i="38"/>
  <c r="V328" i="38"/>
  <c r="U329" i="38"/>
  <c r="V329" i="38"/>
  <c r="U330" i="38"/>
  <c r="V330" i="38"/>
  <c r="U331" i="38"/>
  <c r="V331" i="38"/>
  <c r="U332" i="38"/>
  <c r="V332" i="38"/>
  <c r="U333" i="38"/>
  <c r="V333" i="38"/>
  <c r="U334" i="38"/>
  <c r="V334" i="38"/>
  <c r="U335" i="38"/>
  <c r="V335" i="38"/>
  <c r="U336" i="38"/>
  <c r="V336" i="38"/>
  <c r="U337" i="38"/>
  <c r="V337" i="38"/>
  <c r="U338" i="38"/>
  <c r="V338" i="38"/>
  <c r="U339" i="38"/>
  <c r="V339" i="38"/>
  <c r="U340" i="38"/>
  <c r="V340" i="38"/>
  <c r="U341" i="38"/>
  <c r="V341" i="38"/>
  <c r="U342" i="38"/>
  <c r="V342" i="38"/>
  <c r="U343" i="38"/>
  <c r="V343" i="38"/>
  <c r="U344" i="38"/>
  <c r="V344" i="38"/>
  <c r="U345" i="38"/>
  <c r="V345" i="38"/>
  <c r="U346" i="38"/>
  <c r="V346" i="38"/>
  <c r="U347" i="38"/>
  <c r="V347" i="38"/>
  <c r="U348" i="38"/>
  <c r="V348" i="38"/>
  <c r="U349" i="38"/>
  <c r="V349" i="38"/>
  <c r="U350" i="38"/>
  <c r="V350" i="38"/>
  <c r="U351" i="38"/>
  <c r="V351" i="38"/>
  <c r="U352" i="38"/>
  <c r="V352" i="38"/>
  <c r="U353" i="38"/>
  <c r="V353" i="38"/>
  <c r="U354" i="38"/>
  <c r="V354" i="38"/>
  <c r="U355" i="38"/>
  <c r="V355" i="38"/>
  <c r="U356" i="38"/>
  <c r="V356" i="38"/>
  <c r="U357" i="38"/>
  <c r="V357" i="38"/>
  <c r="U358" i="38"/>
  <c r="V358" i="38"/>
  <c r="U359" i="38"/>
  <c r="V359" i="38"/>
  <c r="U360" i="38"/>
  <c r="V360" i="38"/>
  <c r="U361" i="38"/>
  <c r="V361" i="38"/>
  <c r="U362" i="38"/>
  <c r="V362" i="38"/>
  <c r="U363" i="38"/>
  <c r="V363" i="38"/>
  <c r="U364" i="38"/>
  <c r="V364" i="38"/>
  <c r="U365" i="38"/>
  <c r="V365" i="38"/>
  <c r="U366" i="38"/>
  <c r="V366" i="38"/>
  <c r="U367" i="38"/>
  <c r="V367" i="38"/>
  <c r="U368" i="38"/>
  <c r="V368" i="38"/>
  <c r="U369" i="38"/>
  <c r="V369" i="38"/>
  <c r="U370" i="38"/>
  <c r="V370" i="38"/>
  <c r="U371" i="38"/>
  <c r="V371" i="38"/>
  <c r="U372" i="38"/>
  <c r="V372" i="38"/>
  <c r="U373" i="38"/>
  <c r="V373" i="38"/>
  <c r="U374" i="38"/>
  <c r="V374" i="38"/>
  <c r="U375" i="38"/>
  <c r="V375" i="38"/>
  <c r="U376" i="38"/>
  <c r="V376" i="38"/>
  <c r="U377" i="38"/>
  <c r="V377" i="38"/>
  <c r="U378" i="38"/>
  <c r="V378" i="38"/>
  <c r="U379" i="38"/>
  <c r="V379" i="38"/>
  <c r="U380" i="38"/>
  <c r="V380" i="38"/>
  <c r="U381" i="38"/>
  <c r="V381" i="38"/>
  <c r="U382" i="38"/>
  <c r="V382" i="38"/>
  <c r="U383" i="38"/>
  <c r="V383" i="38"/>
  <c r="U384" i="38"/>
  <c r="V384" i="38"/>
  <c r="U385" i="38"/>
  <c r="V385" i="38"/>
  <c r="U386" i="38"/>
  <c r="V386" i="38"/>
  <c r="U387" i="38"/>
  <c r="V387" i="38"/>
  <c r="U388" i="38"/>
  <c r="V388" i="38"/>
  <c r="U389" i="38"/>
  <c r="V389" i="38"/>
  <c r="U390" i="38"/>
  <c r="V390" i="38"/>
  <c r="U391" i="38"/>
  <c r="V391" i="38"/>
  <c r="U392" i="38"/>
  <c r="V392" i="38"/>
  <c r="U393" i="38"/>
  <c r="V393" i="38"/>
  <c r="U394" i="38"/>
  <c r="V394" i="38"/>
  <c r="U395" i="38"/>
  <c r="V395" i="38"/>
  <c r="U396" i="38"/>
  <c r="V396" i="38"/>
  <c r="U397" i="38"/>
  <c r="V397" i="38"/>
  <c r="U398" i="38"/>
  <c r="V398" i="38"/>
  <c r="U399" i="38"/>
  <c r="V399" i="38"/>
  <c r="U400" i="38"/>
  <c r="V400" i="38"/>
  <c r="U401" i="38"/>
  <c r="V401" i="38"/>
  <c r="U402" i="38"/>
  <c r="V402" i="38"/>
  <c r="U403" i="38"/>
  <c r="V403" i="38"/>
  <c r="U404" i="38"/>
  <c r="V404" i="38"/>
  <c r="U405" i="38"/>
  <c r="V405" i="38"/>
  <c r="U406" i="38"/>
  <c r="V406" i="38"/>
  <c r="U407" i="38"/>
  <c r="V407" i="38"/>
  <c r="U408" i="38"/>
  <c r="V408" i="38"/>
  <c r="U409" i="38"/>
  <c r="V409" i="38"/>
  <c r="U410" i="38"/>
  <c r="V410" i="38"/>
  <c r="U411" i="38"/>
  <c r="V411" i="38"/>
  <c r="U412" i="38"/>
  <c r="V412" i="38"/>
  <c r="U413" i="38"/>
  <c r="V413" i="38"/>
  <c r="U414" i="38"/>
  <c r="V414" i="38"/>
  <c r="U415" i="38"/>
  <c r="V415" i="38"/>
  <c r="U416" i="38"/>
  <c r="V416" i="38"/>
  <c r="U417" i="38"/>
  <c r="V417" i="38"/>
  <c r="U418" i="38"/>
  <c r="V418" i="38"/>
  <c r="U419" i="38"/>
  <c r="V419" i="38"/>
  <c r="U420" i="38"/>
  <c r="V420" i="38"/>
  <c r="U421" i="38"/>
  <c r="V421" i="38"/>
  <c r="U422" i="38"/>
  <c r="V422" i="38"/>
  <c r="U423" i="38"/>
  <c r="V423" i="38"/>
  <c r="U424" i="38"/>
  <c r="V424" i="38"/>
  <c r="U425" i="38"/>
  <c r="V425" i="38"/>
  <c r="U426" i="38"/>
  <c r="V426" i="38"/>
  <c r="U427" i="38"/>
  <c r="V427" i="38"/>
  <c r="U428" i="38"/>
  <c r="V428" i="38"/>
  <c r="U429" i="38"/>
  <c r="V429" i="38"/>
  <c r="U430" i="38"/>
  <c r="V430" i="38"/>
  <c r="U431" i="38"/>
  <c r="V431" i="38"/>
  <c r="U432" i="38"/>
  <c r="V432" i="38"/>
  <c r="U433" i="38"/>
  <c r="V433" i="38"/>
  <c r="U434" i="38"/>
  <c r="V434" i="38"/>
  <c r="U435" i="38"/>
  <c r="V435" i="38"/>
  <c r="U436" i="38"/>
  <c r="V436" i="38"/>
  <c r="U437" i="38"/>
  <c r="V437" i="38"/>
  <c r="U438" i="38"/>
  <c r="V438" i="38"/>
  <c r="U439" i="38"/>
  <c r="V439" i="38"/>
  <c r="U440" i="38"/>
  <c r="V440" i="38"/>
  <c r="U441" i="38"/>
  <c r="V441" i="38"/>
  <c r="U442" i="38"/>
  <c r="V442" i="38"/>
  <c r="U443" i="38"/>
  <c r="V443" i="38"/>
  <c r="U444" i="38"/>
  <c r="V444" i="38"/>
  <c r="U445" i="38"/>
  <c r="V445" i="38"/>
  <c r="U446" i="38"/>
  <c r="V446" i="38"/>
  <c r="U447" i="38"/>
  <c r="V447" i="38"/>
  <c r="U448" i="38"/>
  <c r="V448" i="38"/>
  <c r="U449" i="38"/>
  <c r="V449" i="38"/>
  <c r="U450" i="38"/>
  <c r="V450" i="38"/>
  <c r="U451" i="38"/>
  <c r="V451" i="38"/>
  <c r="U452" i="38"/>
  <c r="V452" i="38"/>
  <c r="U453" i="38"/>
  <c r="V453" i="38"/>
  <c r="U454" i="38"/>
  <c r="V454" i="38"/>
  <c r="U455" i="38"/>
  <c r="V455" i="38"/>
  <c r="U456" i="38"/>
  <c r="V456" i="38"/>
  <c r="U457" i="38"/>
  <c r="V457" i="38"/>
  <c r="U458" i="38"/>
  <c r="V458" i="38"/>
  <c r="U459" i="38"/>
  <c r="V459" i="38"/>
  <c r="U460" i="38"/>
  <c r="V460" i="38"/>
  <c r="U461" i="38"/>
  <c r="V461" i="38"/>
  <c r="U462" i="38"/>
  <c r="V462" i="38"/>
  <c r="U463" i="38"/>
  <c r="V463" i="38"/>
  <c r="U464" i="38"/>
  <c r="V464" i="38"/>
  <c r="U465" i="38"/>
  <c r="V465" i="38"/>
  <c r="U466" i="38"/>
  <c r="V466" i="38"/>
  <c r="U467" i="38"/>
  <c r="V467" i="38"/>
  <c r="U468" i="38"/>
  <c r="V468" i="38"/>
  <c r="U469" i="38"/>
  <c r="V469" i="38"/>
  <c r="U470" i="38"/>
  <c r="V470" i="38"/>
  <c r="U471" i="38"/>
  <c r="V471" i="38"/>
  <c r="U472" i="38"/>
  <c r="V472" i="38"/>
  <c r="U473" i="38"/>
  <c r="V473" i="38"/>
  <c r="U474" i="38"/>
  <c r="V474" i="38"/>
  <c r="U475" i="38"/>
  <c r="V475" i="38"/>
  <c r="U476" i="38"/>
  <c r="V476" i="38"/>
  <c r="U477" i="38"/>
  <c r="V477" i="38"/>
  <c r="U478" i="38"/>
  <c r="V478" i="38"/>
  <c r="U479" i="38"/>
  <c r="V479" i="38"/>
  <c r="U480" i="38"/>
  <c r="V480" i="38"/>
  <c r="U481" i="38"/>
  <c r="V481" i="38"/>
  <c r="U482" i="38"/>
  <c r="V482" i="38"/>
  <c r="U483" i="38"/>
  <c r="V483" i="38"/>
  <c r="U484" i="38"/>
  <c r="V484" i="38"/>
  <c r="U485" i="38"/>
  <c r="V485" i="38"/>
  <c r="U486" i="38"/>
  <c r="V486" i="38"/>
  <c r="U487" i="38"/>
  <c r="V487" i="38"/>
  <c r="U488" i="38"/>
  <c r="V488" i="38"/>
  <c r="U489" i="38"/>
  <c r="V489" i="38"/>
  <c r="U490" i="38"/>
  <c r="V490" i="38"/>
  <c r="U491" i="38"/>
  <c r="V491" i="38"/>
  <c r="U492" i="38"/>
  <c r="V492" i="38"/>
  <c r="U493" i="38"/>
  <c r="V493" i="38"/>
  <c r="U494" i="38"/>
  <c r="V494" i="38"/>
  <c r="U495" i="38"/>
  <c r="V495" i="38"/>
  <c r="U496" i="38"/>
  <c r="V496" i="38"/>
  <c r="U497" i="38"/>
  <c r="V497" i="38"/>
  <c r="U498" i="38"/>
  <c r="V498" i="38"/>
  <c r="U499" i="38"/>
  <c r="V499" i="38"/>
  <c r="U500" i="38"/>
  <c r="V500" i="38"/>
  <c r="U501" i="38"/>
  <c r="V501" i="38"/>
  <c r="U502" i="38"/>
  <c r="V502" i="38"/>
  <c r="U503" i="38"/>
  <c r="V503" i="38"/>
  <c r="U504" i="38"/>
  <c r="V504" i="38"/>
  <c r="U505" i="38"/>
  <c r="V505" i="38"/>
  <c r="U506" i="38"/>
  <c r="V506" i="38"/>
  <c r="U507" i="38"/>
  <c r="V507" i="38"/>
  <c r="U508" i="38"/>
  <c r="V508" i="38"/>
  <c r="U509" i="38"/>
  <c r="V509" i="38"/>
  <c r="U510" i="38"/>
  <c r="V510" i="38"/>
  <c r="U511" i="38"/>
  <c r="V511" i="38"/>
  <c r="U512" i="38"/>
  <c r="V512" i="38"/>
  <c r="U513" i="38"/>
  <c r="V513" i="38"/>
  <c r="U514" i="38"/>
  <c r="V514" i="38"/>
  <c r="U515" i="38"/>
  <c r="V515" i="38"/>
  <c r="U516" i="38"/>
  <c r="V516" i="38"/>
  <c r="U517" i="38"/>
  <c r="V517" i="38"/>
  <c r="U518" i="38"/>
  <c r="V518" i="38"/>
  <c r="U519" i="38"/>
  <c r="V519" i="38"/>
  <c r="U520" i="38"/>
  <c r="V520" i="38"/>
  <c r="U521" i="38"/>
  <c r="V521" i="38"/>
  <c r="U522" i="38"/>
  <c r="V522" i="38"/>
  <c r="U523" i="38"/>
  <c r="V523" i="38"/>
  <c r="U524" i="38"/>
  <c r="V524" i="38"/>
  <c r="U525" i="38"/>
  <c r="V525" i="38"/>
  <c r="U526" i="38"/>
  <c r="V526" i="38"/>
  <c r="U527" i="38"/>
  <c r="V527" i="38"/>
  <c r="U528" i="38"/>
  <c r="V528" i="38"/>
  <c r="U529" i="38"/>
  <c r="V529" i="38"/>
  <c r="U530" i="38"/>
  <c r="V530" i="38"/>
  <c r="U531" i="38"/>
  <c r="V531" i="38"/>
  <c r="U532" i="38"/>
  <c r="V532" i="38"/>
  <c r="U533" i="38"/>
  <c r="V533" i="38"/>
  <c r="U534" i="38"/>
  <c r="V534" i="38"/>
  <c r="U535" i="38"/>
  <c r="V535" i="38"/>
  <c r="U536" i="38"/>
  <c r="V536" i="38"/>
  <c r="U537" i="38"/>
  <c r="V537" i="38"/>
  <c r="U538" i="38"/>
  <c r="V538" i="38"/>
  <c r="U539" i="38"/>
  <c r="V539" i="38"/>
  <c r="U540" i="38"/>
  <c r="V540" i="38"/>
  <c r="U541" i="38"/>
  <c r="V541" i="38"/>
  <c r="U542" i="38"/>
  <c r="V542" i="38"/>
  <c r="U543" i="38"/>
  <c r="V543" i="38"/>
  <c r="U544" i="38"/>
  <c r="V544" i="38"/>
  <c r="U545" i="38"/>
  <c r="V545" i="38"/>
  <c r="U546" i="38"/>
  <c r="V546" i="38"/>
  <c r="U547" i="38"/>
  <c r="V547" i="38"/>
  <c r="U548" i="38"/>
  <c r="V548" i="38"/>
  <c r="U549" i="38"/>
  <c r="V549" i="38"/>
  <c r="U550" i="38"/>
  <c r="V550" i="38"/>
  <c r="U551" i="38"/>
  <c r="V551" i="38"/>
  <c r="U552" i="38"/>
  <c r="V552" i="38"/>
  <c r="U553" i="38"/>
  <c r="V553" i="38"/>
  <c r="U554" i="38"/>
  <c r="V554" i="38"/>
  <c r="U555" i="38"/>
  <c r="V555" i="38"/>
  <c r="U556" i="38"/>
  <c r="V556" i="38"/>
  <c r="U557" i="38"/>
  <c r="V557" i="38"/>
  <c r="U558" i="38"/>
  <c r="V558" i="38"/>
  <c r="U559" i="38"/>
  <c r="V559" i="38"/>
  <c r="U560" i="38"/>
  <c r="V560" i="38"/>
  <c r="U561" i="38"/>
  <c r="V561" i="38"/>
  <c r="U562" i="38"/>
  <c r="V562" i="38"/>
  <c r="U563" i="38"/>
  <c r="V563" i="38"/>
  <c r="U564" i="38"/>
  <c r="V564" i="38"/>
  <c r="U565" i="38"/>
  <c r="V565" i="38"/>
  <c r="U566" i="38"/>
  <c r="V566" i="38"/>
  <c r="U567" i="38"/>
  <c r="V567" i="38"/>
  <c r="U568" i="38"/>
  <c r="V568" i="38"/>
  <c r="U569" i="38"/>
  <c r="V569" i="38"/>
  <c r="U570" i="38"/>
  <c r="V570" i="38"/>
  <c r="U571" i="38"/>
  <c r="V571" i="38"/>
  <c r="U572" i="38"/>
  <c r="V572" i="38"/>
  <c r="U573" i="38"/>
  <c r="V573" i="38"/>
  <c r="U574" i="38"/>
  <c r="V574" i="38"/>
  <c r="U575" i="38"/>
  <c r="V575" i="38"/>
  <c r="U576" i="38"/>
  <c r="V576" i="38"/>
  <c r="U577" i="38"/>
  <c r="V577" i="38"/>
  <c r="U578" i="38"/>
  <c r="V578" i="38"/>
  <c r="U579" i="38"/>
  <c r="V579" i="38"/>
  <c r="U580" i="38"/>
  <c r="V580" i="38"/>
  <c r="U581" i="38"/>
  <c r="V581" i="38"/>
  <c r="U582" i="38"/>
  <c r="V582" i="38"/>
  <c r="U583" i="38"/>
  <c r="V583" i="38"/>
  <c r="U584" i="38"/>
  <c r="V584" i="38"/>
  <c r="U585" i="38"/>
  <c r="V585" i="38"/>
  <c r="U586" i="38"/>
  <c r="V586" i="38"/>
  <c r="U587" i="38"/>
  <c r="V587" i="38"/>
  <c r="U588" i="38"/>
  <c r="V588" i="38"/>
  <c r="U589" i="38"/>
  <c r="V589" i="38"/>
  <c r="U590" i="38"/>
  <c r="V590" i="38"/>
  <c r="U591" i="38"/>
  <c r="V591" i="38"/>
  <c r="U592" i="38"/>
  <c r="V592" i="38"/>
  <c r="U593" i="38"/>
  <c r="V593" i="38"/>
  <c r="U594" i="38"/>
  <c r="V594" i="38"/>
  <c r="U595" i="38"/>
  <c r="V595" i="38"/>
  <c r="U596" i="38"/>
  <c r="V596" i="38"/>
  <c r="U597" i="38"/>
  <c r="V597" i="38"/>
  <c r="U598" i="38"/>
  <c r="V598" i="38"/>
  <c r="U599" i="38"/>
  <c r="V599" i="38"/>
  <c r="U600" i="38"/>
  <c r="V600" i="38"/>
  <c r="U601" i="38"/>
  <c r="V601" i="38"/>
  <c r="U602" i="38"/>
  <c r="V602" i="38"/>
  <c r="U603" i="38"/>
  <c r="V603" i="38"/>
  <c r="U604" i="38"/>
  <c r="V604" i="38"/>
  <c r="U605" i="38"/>
  <c r="V605" i="38"/>
  <c r="U606" i="38"/>
  <c r="V606" i="38"/>
  <c r="U607" i="38"/>
  <c r="V607" i="38"/>
  <c r="U608" i="38"/>
  <c r="V608" i="38"/>
  <c r="U609" i="38"/>
  <c r="V609" i="38"/>
  <c r="U610" i="38"/>
  <c r="V610" i="38"/>
  <c r="U611" i="38"/>
  <c r="V611" i="38"/>
  <c r="U612" i="38"/>
  <c r="V612" i="38"/>
  <c r="U613" i="38"/>
  <c r="V613" i="38"/>
  <c r="U614" i="38"/>
  <c r="V614" i="38"/>
  <c r="U615" i="38"/>
  <c r="V615" i="38"/>
  <c r="U616" i="38"/>
  <c r="V616" i="38"/>
  <c r="U617" i="38"/>
  <c r="V617" i="38"/>
  <c r="U618" i="38"/>
  <c r="V618" i="38"/>
  <c r="U619" i="38"/>
  <c r="V619" i="38"/>
  <c r="U620" i="38"/>
  <c r="V620" i="38"/>
  <c r="U621" i="38"/>
  <c r="V621" i="38"/>
  <c r="U622" i="38"/>
  <c r="V622" i="38"/>
  <c r="U623" i="38"/>
  <c r="V623" i="38"/>
  <c r="U624" i="38"/>
  <c r="V624" i="38"/>
  <c r="U625" i="38"/>
  <c r="V625" i="38"/>
  <c r="U626" i="38"/>
  <c r="V626" i="38"/>
  <c r="U627" i="38"/>
  <c r="V627" i="38"/>
  <c r="U628" i="38"/>
  <c r="V628" i="38"/>
  <c r="U629" i="38"/>
  <c r="V629" i="38"/>
  <c r="U630" i="38"/>
  <c r="V630" i="38"/>
  <c r="U631" i="38"/>
  <c r="V631" i="38"/>
  <c r="U632" i="38"/>
  <c r="V632" i="38"/>
  <c r="U633" i="38"/>
  <c r="V633" i="38"/>
  <c r="U634" i="38"/>
  <c r="V634" i="38"/>
  <c r="U635" i="38"/>
  <c r="V635" i="38"/>
  <c r="U636" i="38"/>
  <c r="V636" i="38"/>
  <c r="U637" i="38"/>
  <c r="V637" i="38"/>
  <c r="U638" i="38"/>
  <c r="V638" i="38"/>
  <c r="U639" i="38"/>
  <c r="V639" i="38"/>
  <c r="U640" i="38"/>
  <c r="V640" i="38"/>
  <c r="U641" i="38"/>
  <c r="V641" i="38"/>
  <c r="U642" i="38"/>
  <c r="V642" i="38"/>
  <c r="U643" i="38"/>
  <c r="V643" i="38"/>
  <c r="U644" i="38"/>
  <c r="V644" i="38"/>
  <c r="U645" i="38"/>
  <c r="V645" i="38"/>
  <c r="U646" i="38"/>
  <c r="V646" i="38"/>
  <c r="U647" i="38"/>
  <c r="V647" i="38"/>
  <c r="U648" i="38"/>
  <c r="V648" i="38"/>
  <c r="U649" i="38"/>
  <c r="V649" i="38"/>
  <c r="U650" i="38"/>
  <c r="V650" i="38"/>
  <c r="U651" i="38"/>
  <c r="V651" i="38"/>
  <c r="U652" i="38"/>
  <c r="V652" i="38"/>
  <c r="U653" i="38"/>
  <c r="V653" i="38"/>
  <c r="U654" i="38"/>
  <c r="V654" i="38"/>
  <c r="U655" i="38"/>
  <c r="V655" i="38"/>
  <c r="U656" i="38"/>
  <c r="V656" i="38"/>
  <c r="U657" i="38"/>
  <c r="V657" i="38"/>
  <c r="U658" i="38"/>
  <c r="V658" i="38"/>
  <c r="U659" i="38"/>
  <c r="V659" i="38"/>
  <c r="U660" i="38"/>
  <c r="V660" i="38"/>
  <c r="U661" i="38"/>
  <c r="V661" i="38"/>
  <c r="U662" i="38"/>
  <c r="V662" i="38"/>
  <c r="U663" i="38"/>
  <c r="V663" i="38"/>
  <c r="U664" i="38"/>
  <c r="V664" i="38"/>
  <c r="U665" i="38"/>
  <c r="V665" i="38"/>
  <c r="U666" i="38"/>
  <c r="V666" i="38"/>
  <c r="U667" i="38"/>
  <c r="V667" i="38"/>
  <c r="U668" i="38"/>
  <c r="V668" i="38"/>
  <c r="U669" i="38"/>
  <c r="V669" i="38"/>
  <c r="U670" i="38"/>
  <c r="V670" i="38"/>
  <c r="U671" i="38"/>
  <c r="V671" i="38"/>
  <c r="U672" i="38"/>
  <c r="V672" i="38"/>
  <c r="U673" i="38"/>
  <c r="V673" i="38"/>
  <c r="U674" i="38"/>
  <c r="V674" i="38"/>
  <c r="U675" i="38"/>
  <c r="V675" i="38"/>
  <c r="U676" i="38"/>
  <c r="V676" i="38"/>
  <c r="U677" i="38"/>
  <c r="V677" i="38"/>
  <c r="U678" i="38"/>
  <c r="V678" i="38"/>
  <c r="U679" i="38"/>
  <c r="V679" i="38"/>
  <c r="U680" i="38"/>
  <c r="V680" i="38"/>
  <c r="U681" i="38"/>
  <c r="V681" i="38"/>
  <c r="U682" i="38"/>
  <c r="V682" i="38"/>
  <c r="U683" i="38"/>
  <c r="V683" i="38"/>
  <c r="U684" i="38"/>
  <c r="V684" i="38"/>
  <c r="U685" i="38"/>
  <c r="V685" i="38"/>
  <c r="U686" i="38"/>
  <c r="V686" i="38"/>
  <c r="U687" i="38"/>
  <c r="V687" i="38"/>
  <c r="U688" i="38"/>
  <c r="V688" i="38"/>
  <c r="U689" i="38"/>
  <c r="V689" i="38"/>
  <c r="U690" i="38"/>
  <c r="V690" i="38"/>
  <c r="U691" i="38"/>
  <c r="V691" i="38"/>
  <c r="U692" i="38"/>
  <c r="V692" i="38"/>
  <c r="U693" i="38"/>
  <c r="V693" i="38"/>
  <c r="U694" i="38"/>
  <c r="V694" i="38"/>
  <c r="U695" i="38"/>
  <c r="V695" i="38"/>
  <c r="U696" i="38"/>
  <c r="V696" i="38"/>
  <c r="U697" i="38"/>
  <c r="V697" i="38"/>
  <c r="U698" i="38"/>
  <c r="V698" i="38"/>
  <c r="U699" i="38"/>
  <c r="V699" i="38"/>
  <c r="U700" i="38"/>
  <c r="V700" i="38"/>
  <c r="U701" i="38"/>
  <c r="V701" i="38"/>
  <c r="U702" i="38"/>
  <c r="V702" i="38"/>
  <c r="U703" i="38"/>
  <c r="V703" i="38"/>
  <c r="U704" i="38"/>
  <c r="V704" i="38"/>
  <c r="U705" i="38"/>
  <c r="V705" i="38"/>
  <c r="U706" i="38"/>
  <c r="V706" i="38"/>
  <c r="U707" i="38"/>
  <c r="V707" i="38"/>
  <c r="U708" i="38"/>
  <c r="V708" i="38"/>
  <c r="U709" i="38"/>
  <c r="V709" i="38"/>
  <c r="U710" i="38"/>
  <c r="V710" i="38"/>
  <c r="U711" i="38"/>
  <c r="V711" i="38"/>
  <c r="U712" i="38"/>
  <c r="V712" i="38"/>
  <c r="U713" i="38"/>
  <c r="V713" i="38"/>
  <c r="U714" i="38"/>
  <c r="V714" i="38"/>
  <c r="U715" i="38"/>
  <c r="V715" i="38"/>
  <c r="U716" i="38"/>
  <c r="V716" i="38"/>
  <c r="U717" i="38"/>
  <c r="V717" i="38"/>
  <c r="U718" i="38"/>
  <c r="V718" i="38"/>
  <c r="U719" i="38"/>
  <c r="V719" i="38"/>
  <c r="U720" i="38"/>
  <c r="V720" i="38"/>
  <c r="U721" i="38"/>
  <c r="V721" i="38"/>
  <c r="U722" i="38"/>
  <c r="V722" i="38"/>
  <c r="U723" i="38"/>
  <c r="V723" i="38"/>
  <c r="U724" i="38"/>
  <c r="V724" i="38"/>
  <c r="U725" i="38"/>
  <c r="V725" i="38"/>
  <c r="U726" i="38"/>
  <c r="V726" i="38"/>
  <c r="U727" i="38"/>
  <c r="V727" i="38"/>
  <c r="U728" i="38"/>
  <c r="V728" i="38"/>
  <c r="U729" i="38"/>
  <c r="V729" i="38"/>
  <c r="U730" i="38"/>
  <c r="V730" i="38"/>
  <c r="U731" i="38"/>
  <c r="V731" i="38"/>
  <c r="U732" i="38"/>
  <c r="V732" i="38"/>
  <c r="U733" i="38"/>
  <c r="V733" i="38"/>
  <c r="U734" i="38"/>
  <c r="V734" i="38"/>
  <c r="U735" i="38"/>
  <c r="V735" i="38"/>
  <c r="U736" i="38"/>
  <c r="V736" i="38"/>
  <c r="U737" i="38"/>
  <c r="V737" i="38"/>
  <c r="U738" i="38"/>
  <c r="V738" i="38"/>
  <c r="U739" i="38"/>
  <c r="V739" i="38"/>
  <c r="U740" i="38"/>
  <c r="V740" i="38"/>
  <c r="U741" i="38"/>
  <c r="V741" i="38"/>
  <c r="U742" i="38"/>
  <c r="V742" i="38"/>
  <c r="U743" i="38"/>
  <c r="V743" i="38"/>
  <c r="U744" i="38"/>
  <c r="V744" i="38"/>
  <c r="U745" i="38"/>
  <c r="V745" i="38"/>
  <c r="U746" i="38"/>
  <c r="V746" i="38"/>
  <c r="U747" i="38"/>
  <c r="V747" i="38"/>
  <c r="U748" i="38"/>
  <c r="V748" i="38"/>
  <c r="U749" i="38"/>
  <c r="V749" i="38"/>
  <c r="U750" i="38"/>
  <c r="V750" i="38"/>
  <c r="U751" i="38"/>
  <c r="V751" i="38"/>
  <c r="U752" i="38"/>
  <c r="V752" i="38"/>
  <c r="U753" i="38"/>
  <c r="V753" i="38"/>
  <c r="U754" i="38"/>
  <c r="V754" i="38"/>
  <c r="U755" i="38"/>
  <c r="V755" i="38"/>
  <c r="U756" i="38"/>
  <c r="V756" i="38"/>
  <c r="U757" i="38"/>
  <c r="V757" i="38"/>
  <c r="U758" i="38"/>
  <c r="V758" i="38"/>
  <c r="U759" i="38"/>
  <c r="V759" i="38"/>
  <c r="U760" i="38"/>
  <c r="V760" i="38"/>
  <c r="U761" i="38"/>
  <c r="V761" i="38"/>
  <c r="U762" i="38"/>
  <c r="V762" i="38"/>
  <c r="U763" i="38"/>
  <c r="V763" i="38"/>
  <c r="U764" i="38"/>
  <c r="V764" i="38"/>
  <c r="U765" i="38"/>
  <c r="V765" i="38"/>
  <c r="U766" i="38"/>
  <c r="V766" i="38"/>
  <c r="U767" i="38"/>
  <c r="V767" i="38"/>
  <c r="U768" i="38"/>
  <c r="V768" i="38"/>
  <c r="U769" i="38"/>
  <c r="V769" i="38"/>
  <c r="U770" i="38"/>
  <c r="V770" i="38"/>
  <c r="U771" i="38"/>
  <c r="V771" i="38"/>
  <c r="U772" i="38"/>
  <c r="V772" i="38"/>
  <c r="U773" i="38"/>
  <c r="V773" i="38"/>
  <c r="U774" i="38"/>
  <c r="V774" i="38"/>
  <c r="U775" i="38"/>
  <c r="V775" i="38"/>
  <c r="U776" i="38"/>
  <c r="V776" i="38"/>
  <c r="U777" i="38"/>
  <c r="V777" i="38"/>
  <c r="U778" i="38"/>
  <c r="V778" i="38"/>
  <c r="U779" i="38"/>
  <c r="V779" i="38"/>
  <c r="U780" i="38"/>
  <c r="V780" i="38"/>
  <c r="U781" i="38"/>
  <c r="V781" i="38"/>
  <c r="U782" i="38"/>
  <c r="V782" i="38"/>
  <c r="U783" i="38"/>
  <c r="V783" i="38"/>
  <c r="U784" i="38"/>
  <c r="V784" i="38"/>
  <c r="U785" i="38"/>
  <c r="V785" i="38"/>
  <c r="U786" i="38"/>
  <c r="V786" i="38"/>
  <c r="U787" i="38"/>
  <c r="V787" i="38"/>
  <c r="U788" i="38"/>
  <c r="V788" i="38"/>
  <c r="U789" i="38"/>
  <c r="V789" i="38"/>
  <c r="U790" i="38"/>
  <c r="V790" i="38"/>
  <c r="U791" i="38"/>
  <c r="V791" i="38"/>
  <c r="U792" i="38"/>
  <c r="V792" i="38"/>
  <c r="U793" i="38"/>
  <c r="V793" i="38"/>
  <c r="U794" i="38"/>
  <c r="V794" i="38"/>
  <c r="U795" i="38"/>
  <c r="V795" i="38"/>
  <c r="U796" i="38"/>
  <c r="V796" i="38"/>
  <c r="U797" i="38"/>
  <c r="V797" i="38"/>
  <c r="U798" i="38"/>
  <c r="V798" i="38"/>
  <c r="U799" i="38"/>
  <c r="V799" i="38"/>
  <c r="U800" i="38"/>
  <c r="V800" i="38"/>
  <c r="U801" i="38"/>
  <c r="V801" i="38"/>
  <c r="U802" i="38"/>
  <c r="V802" i="38"/>
  <c r="U803" i="38"/>
  <c r="V803" i="38"/>
  <c r="U804" i="38"/>
  <c r="V804" i="38"/>
  <c r="U805" i="38"/>
  <c r="V805" i="38"/>
  <c r="U806" i="38"/>
  <c r="V806" i="38"/>
  <c r="U807" i="38"/>
  <c r="V807" i="38"/>
  <c r="U808" i="38"/>
  <c r="V808" i="38"/>
  <c r="U809" i="38"/>
  <c r="V809" i="38"/>
  <c r="U810" i="38"/>
  <c r="V810" i="38"/>
  <c r="U811" i="38"/>
  <c r="V811" i="38"/>
  <c r="U812" i="38"/>
  <c r="V812" i="38"/>
  <c r="U813" i="38"/>
  <c r="V813" i="38"/>
  <c r="U814" i="38"/>
  <c r="V814" i="38"/>
  <c r="U815" i="38"/>
  <c r="V815" i="38"/>
  <c r="U816" i="38"/>
  <c r="V816" i="38"/>
  <c r="U817" i="38"/>
  <c r="V817" i="38"/>
  <c r="U818" i="38"/>
  <c r="V818" i="38"/>
  <c r="U819" i="38"/>
  <c r="V819" i="38"/>
  <c r="U820" i="38"/>
  <c r="V820" i="38"/>
  <c r="U821" i="38"/>
  <c r="V821" i="38"/>
  <c r="U822" i="38"/>
  <c r="V822" i="38"/>
  <c r="U823" i="38"/>
  <c r="V823" i="38"/>
  <c r="U824" i="38"/>
  <c r="V824" i="38"/>
  <c r="U825" i="38"/>
  <c r="V825" i="38"/>
  <c r="U826" i="38"/>
  <c r="V826" i="38"/>
  <c r="U827" i="38"/>
  <c r="V827" i="38"/>
  <c r="U828" i="38"/>
  <c r="V828" i="38"/>
  <c r="U829" i="38"/>
  <c r="V829" i="38"/>
  <c r="U830" i="38"/>
  <c r="V830" i="38"/>
  <c r="U831" i="38"/>
  <c r="V831" i="38"/>
  <c r="U832" i="38"/>
  <c r="V832" i="38"/>
  <c r="U833" i="38"/>
  <c r="V833" i="38"/>
  <c r="U834" i="38"/>
  <c r="V834" i="38"/>
  <c r="U835" i="38"/>
  <c r="V835" i="38"/>
  <c r="U836" i="38"/>
  <c r="V836" i="38"/>
  <c r="U837" i="38"/>
  <c r="V837" i="38"/>
  <c r="U838" i="38"/>
  <c r="V838" i="38"/>
  <c r="U839" i="38"/>
  <c r="V839" i="38"/>
  <c r="U840" i="38"/>
  <c r="V840" i="38"/>
  <c r="U841" i="38"/>
  <c r="V841" i="38"/>
  <c r="U842" i="38"/>
  <c r="V842" i="38"/>
  <c r="U843" i="38"/>
  <c r="V843" i="38"/>
  <c r="U844" i="38"/>
  <c r="V844" i="38"/>
  <c r="U845" i="38"/>
  <c r="V845" i="38"/>
  <c r="U846" i="38"/>
  <c r="V846" i="38"/>
  <c r="U847" i="38"/>
  <c r="V847" i="38"/>
  <c r="U848" i="38"/>
  <c r="V848" i="38"/>
  <c r="U849" i="38"/>
  <c r="V849" i="38"/>
  <c r="U850" i="38"/>
  <c r="V850" i="38"/>
  <c r="U851" i="38"/>
  <c r="V851" i="38"/>
  <c r="U852" i="38"/>
  <c r="V852" i="38"/>
  <c r="U853" i="38"/>
  <c r="V853" i="38"/>
  <c r="U854" i="38"/>
  <c r="V854" i="38"/>
  <c r="U855" i="38"/>
  <c r="V855" i="38"/>
  <c r="U856" i="38"/>
  <c r="V856" i="38"/>
  <c r="U857" i="38"/>
  <c r="V857" i="38"/>
  <c r="U858" i="38"/>
  <c r="V858" i="38"/>
  <c r="U859" i="38"/>
  <c r="V859" i="38"/>
  <c r="U860" i="38"/>
  <c r="V860" i="38"/>
  <c r="U861" i="38"/>
  <c r="V861" i="38"/>
  <c r="U862" i="38"/>
  <c r="V862" i="38"/>
  <c r="U863" i="38"/>
  <c r="V863" i="38"/>
  <c r="U864" i="38"/>
  <c r="V864" i="38"/>
  <c r="U865" i="38"/>
  <c r="V865" i="38"/>
  <c r="U866" i="38"/>
  <c r="V866" i="38"/>
  <c r="U867" i="38"/>
  <c r="V867" i="38"/>
  <c r="U868" i="38"/>
  <c r="V868" i="38"/>
  <c r="U869" i="38"/>
  <c r="V869" i="38"/>
  <c r="U870" i="38"/>
  <c r="V870" i="38"/>
  <c r="U871" i="38"/>
  <c r="V871" i="38"/>
  <c r="U872" i="38"/>
  <c r="V872" i="38"/>
  <c r="U873" i="38"/>
  <c r="V873" i="38"/>
  <c r="U874" i="38"/>
  <c r="V874" i="38"/>
  <c r="U875" i="38"/>
  <c r="V875" i="38"/>
  <c r="U876" i="38"/>
  <c r="V876" i="38"/>
  <c r="U877" i="38"/>
  <c r="V877" i="38"/>
  <c r="U878" i="38"/>
  <c r="V878" i="38"/>
  <c r="U879" i="38"/>
  <c r="V879" i="38"/>
  <c r="U880" i="38"/>
  <c r="V880" i="38"/>
  <c r="U881" i="38"/>
  <c r="V881" i="38"/>
  <c r="U882" i="38"/>
  <c r="V882" i="38"/>
  <c r="U883" i="38"/>
  <c r="V883" i="38"/>
  <c r="U884" i="38"/>
  <c r="V884" i="38"/>
  <c r="U885" i="38"/>
  <c r="V885" i="38"/>
  <c r="U886" i="38"/>
  <c r="V886" i="38"/>
  <c r="U887" i="38"/>
  <c r="V887" i="38"/>
  <c r="U888" i="38"/>
  <c r="V888" i="38"/>
  <c r="U889" i="38"/>
  <c r="V889" i="38"/>
  <c r="U890" i="38"/>
  <c r="V890" i="38"/>
  <c r="U891" i="38"/>
  <c r="V891" i="38"/>
  <c r="U892" i="38"/>
  <c r="V892" i="38"/>
  <c r="U893" i="38"/>
  <c r="V893" i="38"/>
  <c r="U894" i="38"/>
  <c r="V894" i="38"/>
  <c r="U895" i="38"/>
  <c r="V895" i="38"/>
  <c r="U896" i="38"/>
  <c r="V896" i="38"/>
  <c r="U897" i="38"/>
  <c r="V897" i="38"/>
  <c r="U898" i="38"/>
  <c r="V898" i="38"/>
  <c r="U899" i="38"/>
  <c r="V899" i="38"/>
  <c r="U900" i="38"/>
  <c r="V900" i="38"/>
  <c r="U901" i="38"/>
  <c r="V901" i="38"/>
  <c r="U902" i="38"/>
  <c r="V902" i="38"/>
  <c r="U903" i="38"/>
  <c r="V903" i="38"/>
  <c r="U904" i="38"/>
  <c r="V904" i="38"/>
  <c r="U905" i="38"/>
  <c r="V905" i="38"/>
  <c r="U906" i="38"/>
  <c r="V906" i="38"/>
  <c r="U907" i="38"/>
  <c r="V907" i="38"/>
  <c r="U908" i="38"/>
  <c r="V908" i="38"/>
  <c r="U909" i="38"/>
  <c r="V909" i="38"/>
  <c r="U910" i="38"/>
  <c r="V910" i="38"/>
  <c r="U911" i="38"/>
  <c r="V911" i="38"/>
  <c r="U912" i="38"/>
  <c r="V912" i="38"/>
  <c r="U913" i="38"/>
  <c r="V913" i="38"/>
  <c r="U914" i="38"/>
  <c r="V914" i="38"/>
  <c r="U915" i="38"/>
  <c r="V915" i="38"/>
  <c r="U916" i="38"/>
  <c r="V916" i="38"/>
  <c r="U917" i="38"/>
  <c r="V917" i="38"/>
  <c r="U918" i="38"/>
  <c r="V918" i="38"/>
  <c r="U919" i="38"/>
  <c r="V919" i="38"/>
  <c r="U920" i="38"/>
  <c r="V920" i="38"/>
  <c r="U921" i="38"/>
  <c r="V921" i="38"/>
  <c r="U922" i="38"/>
  <c r="V922" i="38"/>
  <c r="U923" i="38"/>
  <c r="V923" i="38"/>
  <c r="U924" i="38"/>
  <c r="V924" i="38"/>
  <c r="U925" i="38"/>
  <c r="V925" i="38"/>
  <c r="U926" i="38"/>
  <c r="V926" i="38"/>
  <c r="U927" i="38"/>
  <c r="V927" i="38"/>
  <c r="U928" i="38"/>
  <c r="V928" i="38"/>
  <c r="U929" i="38"/>
  <c r="V929" i="38"/>
  <c r="U930" i="38"/>
  <c r="V930" i="38"/>
  <c r="U931" i="38"/>
  <c r="V931" i="38"/>
  <c r="U932" i="38"/>
  <c r="V932" i="38"/>
  <c r="U933" i="38"/>
  <c r="V933" i="38"/>
  <c r="U934" i="38"/>
  <c r="V934" i="38"/>
  <c r="U935" i="38"/>
  <c r="V935" i="38"/>
  <c r="U936" i="38"/>
  <c r="V936" i="38"/>
  <c r="U937" i="38"/>
  <c r="V937" i="38"/>
  <c r="U938" i="38"/>
  <c r="V938" i="38"/>
  <c r="U939" i="38"/>
  <c r="V939" i="38"/>
  <c r="U940" i="38"/>
  <c r="V940" i="38"/>
  <c r="U941" i="38"/>
  <c r="V941" i="38"/>
  <c r="U942" i="38"/>
  <c r="V942" i="38"/>
  <c r="U943" i="38"/>
  <c r="V943" i="38"/>
  <c r="U944" i="38"/>
  <c r="V944" i="38"/>
  <c r="U945" i="38"/>
  <c r="V945" i="38"/>
  <c r="U946" i="38"/>
  <c r="V946" i="38"/>
  <c r="U947" i="38"/>
  <c r="V947" i="38"/>
  <c r="U948" i="38"/>
  <c r="V948" i="38"/>
  <c r="U949" i="38"/>
  <c r="V949" i="38"/>
  <c r="U950" i="38"/>
  <c r="V950" i="38"/>
  <c r="U951" i="38"/>
  <c r="V951" i="38"/>
  <c r="U952" i="38"/>
  <c r="V952" i="38"/>
  <c r="U953" i="38"/>
  <c r="V953" i="38"/>
  <c r="U954" i="38"/>
  <c r="V954" i="38"/>
  <c r="U955" i="38"/>
  <c r="V955" i="38"/>
  <c r="U956" i="38"/>
  <c r="V956" i="38"/>
  <c r="U957" i="38"/>
  <c r="V957" i="38"/>
  <c r="U958" i="38"/>
  <c r="V958" i="38"/>
  <c r="U959" i="38"/>
  <c r="V959" i="38"/>
  <c r="U960" i="38"/>
  <c r="V960" i="38"/>
  <c r="U961" i="38"/>
  <c r="V961" i="38"/>
  <c r="U962" i="38"/>
  <c r="V962" i="38"/>
  <c r="U963" i="38"/>
  <c r="V963" i="38"/>
  <c r="U964" i="38"/>
  <c r="V964" i="38"/>
  <c r="U965" i="38"/>
  <c r="V965" i="38"/>
  <c r="U966" i="38"/>
  <c r="V966" i="38"/>
  <c r="U967" i="38"/>
  <c r="V967" i="38"/>
  <c r="U968" i="38"/>
  <c r="V968" i="38"/>
  <c r="U969" i="38"/>
  <c r="V969" i="38"/>
  <c r="U970" i="38"/>
  <c r="V970" i="38"/>
  <c r="U971" i="38"/>
  <c r="V971" i="38"/>
  <c r="U972" i="38"/>
  <c r="V972" i="38"/>
  <c r="U973" i="38"/>
  <c r="V973" i="38"/>
  <c r="U974" i="38"/>
  <c r="V974" i="38"/>
  <c r="U975" i="38"/>
  <c r="V975" i="38"/>
  <c r="U976" i="38"/>
  <c r="V976" i="38"/>
  <c r="U977" i="38"/>
  <c r="V977" i="38"/>
  <c r="U978" i="38"/>
  <c r="V978" i="38"/>
  <c r="U979" i="38"/>
  <c r="V979" i="38"/>
  <c r="U980" i="38"/>
  <c r="V980" i="38"/>
  <c r="U981" i="38"/>
  <c r="V981" i="38"/>
  <c r="U982" i="38"/>
  <c r="V982" i="38"/>
  <c r="U983" i="38"/>
  <c r="V983" i="38"/>
  <c r="U984" i="38"/>
  <c r="V984" i="38"/>
  <c r="U985" i="38"/>
  <c r="V985" i="38"/>
  <c r="U986" i="38"/>
  <c r="V986" i="38"/>
  <c r="U987" i="38"/>
  <c r="V987" i="38"/>
  <c r="U988" i="38"/>
  <c r="V988" i="38"/>
  <c r="U989" i="38"/>
  <c r="V989" i="38"/>
  <c r="U990" i="38"/>
  <c r="V990" i="38"/>
  <c r="U991" i="38"/>
  <c r="V991" i="38"/>
  <c r="U992" i="38"/>
  <c r="V992" i="38"/>
  <c r="U993" i="38"/>
  <c r="V993" i="38"/>
  <c r="U994" i="38"/>
  <c r="V994" i="38"/>
  <c r="U995" i="38"/>
  <c r="V995" i="38"/>
  <c r="U996" i="38"/>
  <c r="V996" i="38"/>
  <c r="U997" i="38"/>
  <c r="V997" i="38"/>
  <c r="U998" i="38"/>
  <c r="V998" i="38"/>
  <c r="U999" i="38"/>
  <c r="V999" i="38"/>
  <c r="U1000" i="38"/>
  <c r="V1000" i="38"/>
  <c r="U1001" i="38"/>
  <c r="V1001" i="38"/>
  <c r="U1002" i="38"/>
  <c r="V1002" i="38"/>
  <c r="U1003" i="38"/>
  <c r="V1003" i="38"/>
  <c r="U1004" i="38"/>
  <c r="V1004" i="38"/>
  <c r="U1005" i="38"/>
  <c r="V1005" i="38"/>
  <c r="U1006" i="38"/>
  <c r="V1006" i="38"/>
  <c r="U1007" i="38"/>
  <c r="V1007" i="38"/>
  <c r="U1008" i="38"/>
  <c r="V1008" i="38"/>
  <c r="U1009" i="38"/>
  <c r="V1009" i="38"/>
  <c r="U1010" i="38"/>
  <c r="V1010" i="38"/>
  <c r="U1011" i="38"/>
  <c r="V1011" i="38"/>
  <c r="U1012" i="38"/>
  <c r="V1012" i="38"/>
  <c r="U1013" i="38"/>
  <c r="V1013" i="38"/>
  <c r="U1014" i="38"/>
  <c r="V1014" i="38"/>
  <c r="U1015" i="38"/>
  <c r="V1015" i="38"/>
  <c r="U1016" i="38"/>
  <c r="V1016" i="38"/>
  <c r="U1017" i="38"/>
  <c r="V1017" i="38"/>
  <c r="U1018" i="38"/>
  <c r="V1018" i="38"/>
  <c r="U1019" i="38"/>
  <c r="V1019" i="38"/>
  <c r="U1020" i="38"/>
  <c r="V1020" i="38"/>
  <c r="U1021" i="38"/>
  <c r="V1021" i="38"/>
  <c r="U1022" i="38"/>
  <c r="V1022" i="38"/>
  <c r="U1023" i="38"/>
  <c r="V1023" i="38"/>
  <c r="U1024" i="38"/>
  <c r="V1024" i="38"/>
  <c r="U1025" i="38"/>
  <c r="V1025" i="38"/>
  <c r="U1026" i="38"/>
  <c r="V1026" i="38"/>
  <c r="U1027" i="38"/>
  <c r="V1027" i="38"/>
  <c r="U1028" i="38"/>
  <c r="V1028" i="38"/>
  <c r="U1029" i="38"/>
  <c r="V1029" i="38"/>
  <c r="U1030" i="38"/>
  <c r="V1030" i="38"/>
  <c r="U1031" i="38"/>
  <c r="V1031" i="38"/>
  <c r="U1032" i="38"/>
  <c r="V1032" i="38"/>
  <c r="U1033" i="38"/>
  <c r="V1033" i="38"/>
  <c r="U1034" i="38"/>
  <c r="V1034" i="38"/>
  <c r="U1035" i="38"/>
  <c r="V1035" i="38"/>
  <c r="U1036" i="38"/>
  <c r="V1036" i="38"/>
  <c r="U1037" i="38"/>
  <c r="V1037" i="38"/>
  <c r="U1038" i="38"/>
  <c r="V1038" i="38"/>
  <c r="U1039" i="38"/>
  <c r="V1039" i="38"/>
  <c r="U1040" i="38"/>
  <c r="V1040" i="38"/>
  <c r="U1041" i="38"/>
  <c r="V1041" i="38"/>
  <c r="U1042" i="38"/>
  <c r="V1042" i="38"/>
  <c r="U1043" i="38"/>
  <c r="V1043" i="38"/>
  <c r="U1044" i="38"/>
  <c r="V1044" i="38"/>
  <c r="U1045" i="38"/>
  <c r="V1045" i="38"/>
  <c r="U1046" i="38"/>
  <c r="V1046" i="38"/>
  <c r="U1047" i="38"/>
  <c r="V1047" i="38"/>
  <c r="U1048" i="38"/>
  <c r="V1048" i="38"/>
  <c r="U1049" i="38"/>
  <c r="V1049" i="38"/>
  <c r="U1050" i="38"/>
  <c r="V1050" i="38"/>
  <c r="U1051" i="38"/>
  <c r="V1051" i="38"/>
  <c r="U1052" i="38"/>
  <c r="V1052" i="38"/>
  <c r="U1053" i="38"/>
  <c r="V1053" i="38"/>
  <c r="U1054" i="38"/>
  <c r="V1054" i="38"/>
  <c r="U1055" i="38"/>
  <c r="V1055" i="38"/>
  <c r="U1056" i="38"/>
  <c r="V1056" i="38"/>
  <c r="U1057" i="38"/>
  <c r="V1057" i="38"/>
  <c r="U1058" i="38"/>
  <c r="V1058" i="38"/>
  <c r="U1059" i="38"/>
  <c r="V1059" i="38"/>
  <c r="U1060" i="38"/>
  <c r="V1060" i="38"/>
  <c r="U1061" i="38"/>
  <c r="V1061" i="38"/>
  <c r="U1062" i="38"/>
  <c r="V1062" i="38"/>
  <c r="U1063" i="38"/>
  <c r="V1063" i="38"/>
  <c r="U1064" i="38"/>
  <c r="V1064" i="38"/>
  <c r="U1065" i="38"/>
  <c r="V1065" i="38"/>
  <c r="U1066" i="38"/>
  <c r="V1066" i="38"/>
  <c r="U1067" i="38"/>
  <c r="V1067" i="38"/>
  <c r="U1068" i="38"/>
  <c r="V1068" i="38"/>
  <c r="U1069" i="38"/>
  <c r="V1069" i="38"/>
  <c r="U1070" i="38"/>
  <c r="V1070" i="38"/>
  <c r="U1071" i="38"/>
  <c r="V1071" i="38"/>
  <c r="U1072" i="38"/>
  <c r="V1072" i="38"/>
  <c r="U1073" i="38"/>
  <c r="V1073" i="38"/>
  <c r="U1074" i="38"/>
  <c r="V1074" i="38"/>
  <c r="U1075" i="38"/>
  <c r="V1075" i="38"/>
  <c r="U1076" i="38"/>
  <c r="V1076" i="38"/>
  <c r="U1077" i="38"/>
  <c r="V1077" i="38"/>
  <c r="U1078" i="38"/>
  <c r="V1078" i="38"/>
  <c r="U1079" i="38"/>
  <c r="V1079" i="38"/>
  <c r="U1080" i="38"/>
  <c r="V1080" i="38"/>
  <c r="U1081" i="38"/>
  <c r="V1081" i="38"/>
  <c r="U1082" i="38"/>
  <c r="V1082" i="38"/>
  <c r="U1083" i="38"/>
  <c r="V1083" i="38"/>
  <c r="U1084" i="38"/>
  <c r="V1084" i="38"/>
  <c r="U1085" i="38"/>
  <c r="V1085" i="38"/>
  <c r="U1086" i="38"/>
  <c r="V1086" i="38"/>
  <c r="U1087" i="38"/>
  <c r="V1087" i="38"/>
  <c r="U1088" i="38"/>
  <c r="V1088" i="38"/>
  <c r="U1089" i="38"/>
  <c r="V1089" i="38"/>
  <c r="U1090" i="38"/>
  <c r="V1090" i="38"/>
  <c r="U1091" i="38"/>
  <c r="V1091" i="38"/>
  <c r="U1092" i="38"/>
  <c r="V1092" i="38"/>
  <c r="U1093" i="38"/>
  <c r="V1093" i="38"/>
  <c r="U1094" i="38"/>
  <c r="V1094" i="38"/>
  <c r="U1095" i="38"/>
  <c r="V1095" i="38"/>
  <c r="U1096" i="38"/>
  <c r="V1096" i="38"/>
  <c r="U1097" i="38"/>
  <c r="V1097" i="38"/>
  <c r="U1098" i="38"/>
  <c r="V1098" i="38"/>
  <c r="U1099" i="38"/>
  <c r="V1099" i="38"/>
  <c r="U1100" i="38"/>
  <c r="V1100" i="38"/>
  <c r="U1101" i="38"/>
  <c r="V1101" i="38"/>
  <c r="U1102" i="38"/>
  <c r="V1102" i="38"/>
  <c r="U1103" i="38"/>
  <c r="V1103" i="38"/>
  <c r="U1104" i="38"/>
  <c r="V1104" i="38"/>
  <c r="U1105" i="38"/>
  <c r="V1105" i="38"/>
  <c r="U1106" i="38"/>
  <c r="V1106" i="38"/>
  <c r="U1107" i="38"/>
  <c r="V1107" i="38"/>
  <c r="U1108" i="38"/>
  <c r="V1108" i="38"/>
  <c r="U1109" i="38"/>
  <c r="V1109" i="38"/>
  <c r="U1110" i="38"/>
  <c r="V1110" i="38"/>
  <c r="U1111" i="38"/>
  <c r="V1111" i="38"/>
  <c r="U1112" i="38"/>
  <c r="V1112" i="38"/>
  <c r="U1113" i="38"/>
  <c r="V1113" i="38"/>
  <c r="U1114" i="38"/>
  <c r="V1114" i="38"/>
  <c r="U1115" i="38"/>
  <c r="V1115" i="38"/>
  <c r="U1116" i="38"/>
  <c r="V1116" i="38"/>
  <c r="U1117" i="38"/>
  <c r="V1117" i="38"/>
  <c r="U1118" i="38"/>
  <c r="V1118" i="38"/>
  <c r="U1119" i="38"/>
  <c r="V1119" i="38"/>
  <c r="U1120" i="38"/>
  <c r="V1120" i="38"/>
  <c r="U1121" i="38"/>
  <c r="V1121" i="38"/>
  <c r="U1122" i="38"/>
  <c r="V1122" i="38"/>
  <c r="U1123" i="38"/>
  <c r="V1123" i="38"/>
  <c r="U1124" i="38"/>
  <c r="V1124" i="38"/>
  <c r="U1125" i="38"/>
  <c r="V1125" i="38"/>
  <c r="U1126" i="38"/>
  <c r="V1126" i="38"/>
  <c r="U1127" i="38"/>
  <c r="V1127" i="38"/>
  <c r="U1128" i="38"/>
  <c r="V1128" i="38"/>
  <c r="U1129" i="38"/>
  <c r="V1129" i="38"/>
  <c r="U1130" i="38"/>
  <c r="V1130" i="38"/>
  <c r="U1131" i="38"/>
  <c r="V1131" i="38"/>
  <c r="U1132" i="38"/>
  <c r="V1132" i="38"/>
  <c r="U1133" i="38"/>
  <c r="V1133" i="38"/>
  <c r="U1134" i="38"/>
  <c r="V1134" i="38"/>
  <c r="U1135" i="38"/>
  <c r="V1135" i="38"/>
  <c r="U1136" i="38"/>
  <c r="V1136" i="38"/>
  <c r="U1137" i="38"/>
  <c r="V1137" i="38"/>
  <c r="U1138" i="38"/>
  <c r="V1138" i="38"/>
  <c r="U1139" i="38"/>
  <c r="V1139" i="38"/>
  <c r="U1140" i="38"/>
  <c r="V1140" i="38"/>
  <c r="U1141" i="38"/>
  <c r="V1141" i="38"/>
  <c r="U1142" i="38"/>
  <c r="V1142" i="38"/>
  <c r="U1143" i="38"/>
  <c r="V1143" i="38"/>
  <c r="U1144" i="38"/>
  <c r="V1144" i="38"/>
  <c r="U1145" i="38"/>
  <c r="V1145" i="38"/>
  <c r="U1146" i="38"/>
  <c r="V1146" i="38"/>
  <c r="U1147" i="38"/>
  <c r="V1147" i="38"/>
  <c r="U1148" i="38"/>
  <c r="V1148" i="38"/>
  <c r="U1149" i="38"/>
  <c r="V1149" i="38"/>
  <c r="U1150" i="38"/>
  <c r="V1150" i="38"/>
  <c r="U1151" i="38"/>
  <c r="V1151" i="38"/>
  <c r="U1152" i="38"/>
  <c r="V1152" i="38"/>
  <c r="U1153" i="38"/>
  <c r="V1153" i="38"/>
  <c r="U1154" i="38"/>
  <c r="V1154" i="38"/>
  <c r="U1155" i="38"/>
  <c r="V1155" i="38"/>
  <c r="U1156" i="38"/>
  <c r="V1156" i="38"/>
  <c r="U1157" i="38"/>
  <c r="V1157" i="38"/>
  <c r="U1158" i="38"/>
  <c r="V1158" i="38"/>
  <c r="U1159" i="38"/>
  <c r="V1159" i="38"/>
  <c r="U1160" i="38"/>
  <c r="V1160" i="38"/>
  <c r="U1161" i="38"/>
  <c r="V1161" i="38"/>
  <c r="U1162" i="38"/>
  <c r="V1162" i="38"/>
  <c r="U1163" i="38"/>
  <c r="V1163" i="38"/>
  <c r="U1164" i="38"/>
  <c r="V1164" i="38"/>
  <c r="U1165" i="38"/>
  <c r="V1165" i="38"/>
  <c r="U1166" i="38"/>
  <c r="V1166" i="38"/>
  <c r="U1167" i="38"/>
  <c r="V1167" i="38"/>
  <c r="U1168" i="38"/>
  <c r="V1168" i="38"/>
  <c r="U1169" i="38"/>
  <c r="V1169" i="38"/>
  <c r="U1170" i="38"/>
  <c r="V1170" i="38"/>
  <c r="U1171" i="38"/>
  <c r="V1171" i="38"/>
  <c r="U1172" i="38"/>
  <c r="V1172" i="38"/>
  <c r="U1173" i="38"/>
  <c r="V1173" i="38"/>
  <c r="U1174" i="38"/>
  <c r="V1174" i="38"/>
  <c r="U1175" i="38"/>
  <c r="V1175" i="38"/>
  <c r="U1176" i="38"/>
  <c r="V1176" i="38"/>
  <c r="U1177" i="38"/>
  <c r="V1177" i="38"/>
  <c r="U1178" i="38"/>
  <c r="V1178" i="38"/>
  <c r="U1179" i="38"/>
  <c r="V1179" i="38"/>
  <c r="U1180" i="38"/>
  <c r="V1180" i="38"/>
  <c r="U1181" i="38"/>
  <c r="V1181" i="38"/>
  <c r="U1182" i="38"/>
  <c r="V1182" i="38"/>
  <c r="U1183" i="38"/>
  <c r="V1183" i="38"/>
  <c r="U1184" i="38"/>
  <c r="V1184" i="38"/>
  <c r="U1185" i="38"/>
  <c r="V1185" i="38"/>
  <c r="U1186" i="38"/>
  <c r="V1186" i="38"/>
  <c r="U1187" i="38"/>
  <c r="V1187" i="38"/>
  <c r="U1188" i="38"/>
  <c r="V1188" i="38"/>
  <c r="U1189" i="38"/>
  <c r="V1189" i="38"/>
  <c r="U1190" i="38"/>
  <c r="V1190" i="38"/>
  <c r="U1191" i="38"/>
  <c r="V1191" i="38"/>
  <c r="U1192" i="38"/>
  <c r="V1192" i="38"/>
  <c r="U1193" i="38"/>
  <c r="V1193" i="38"/>
  <c r="U1194" i="38"/>
  <c r="V1194" i="38"/>
  <c r="U1195" i="38"/>
  <c r="V1195" i="38"/>
  <c r="U1196" i="38"/>
  <c r="V1196" i="38"/>
  <c r="U1197" i="38"/>
  <c r="V1197" i="38"/>
  <c r="U1198" i="38"/>
  <c r="V1198" i="38"/>
  <c r="U1199" i="38"/>
  <c r="V1199" i="38"/>
  <c r="U1200" i="38"/>
  <c r="V1200" i="38"/>
  <c r="U1201" i="38"/>
  <c r="V1201" i="38"/>
  <c r="U1202" i="38"/>
  <c r="V1202" i="38"/>
  <c r="U1203" i="38"/>
  <c r="V1203" i="38"/>
  <c r="U1204" i="38"/>
  <c r="V1204" i="38"/>
  <c r="U1205" i="38"/>
  <c r="V1205" i="38"/>
  <c r="U1206" i="38"/>
  <c r="V1206" i="38"/>
  <c r="U1207" i="38"/>
  <c r="V1207" i="38"/>
  <c r="U1208" i="38"/>
  <c r="V1208" i="38"/>
  <c r="U1209" i="38"/>
  <c r="V1209" i="38"/>
  <c r="U1210" i="38"/>
  <c r="V1210" i="38"/>
  <c r="U1211" i="38"/>
  <c r="V1211" i="38"/>
  <c r="U1212" i="38"/>
  <c r="V1212" i="38"/>
  <c r="U1213" i="38"/>
  <c r="V1213" i="38"/>
  <c r="U1214" i="38"/>
  <c r="V1214" i="38"/>
  <c r="U1215" i="38"/>
  <c r="V1215" i="38"/>
  <c r="U1216" i="38"/>
  <c r="V1216" i="38"/>
  <c r="U1217" i="38"/>
  <c r="V1217" i="38"/>
  <c r="U1218" i="38"/>
  <c r="V1218" i="38"/>
  <c r="U1219" i="38"/>
  <c r="V1219" i="38"/>
  <c r="U1220" i="38"/>
  <c r="V1220" i="38"/>
  <c r="U1221" i="38"/>
  <c r="V1221" i="38"/>
  <c r="U1222" i="38"/>
  <c r="V1222" i="38"/>
  <c r="U1223" i="38"/>
  <c r="V1223" i="38"/>
  <c r="U1224" i="38"/>
  <c r="V1224" i="38"/>
  <c r="U1225" i="38"/>
  <c r="V1225" i="38"/>
  <c r="U1226" i="38"/>
  <c r="V1226" i="38"/>
  <c r="U1227" i="38"/>
  <c r="V1227" i="38"/>
  <c r="U1228" i="38"/>
  <c r="V1228" i="38"/>
  <c r="U1229" i="38"/>
  <c r="V1229" i="38"/>
  <c r="U1230" i="38"/>
  <c r="V1230" i="38"/>
  <c r="U1231" i="38"/>
  <c r="V1231" i="38"/>
  <c r="U1232" i="38"/>
  <c r="V1232" i="38"/>
  <c r="U1233" i="38"/>
  <c r="V1233" i="38"/>
  <c r="U1234" i="38"/>
  <c r="V1234" i="38"/>
  <c r="U1235" i="38"/>
  <c r="V1235" i="38"/>
  <c r="U1236" i="38"/>
  <c r="V1236" i="38"/>
  <c r="U1237" i="38"/>
  <c r="V1237" i="38"/>
  <c r="U1238" i="38"/>
  <c r="V1238" i="38"/>
  <c r="U1239" i="38"/>
  <c r="V1239" i="38"/>
  <c r="U1240" i="38"/>
  <c r="V1240" i="38"/>
  <c r="U1241" i="38"/>
  <c r="V1241" i="38"/>
  <c r="U1242" i="38"/>
  <c r="V1242" i="38"/>
  <c r="U1243" i="38"/>
  <c r="V1243" i="38"/>
  <c r="U1244" i="38"/>
  <c r="V1244" i="38"/>
  <c r="U1245" i="38"/>
  <c r="V1245" i="38"/>
  <c r="U1246" i="38"/>
  <c r="V1246" i="38"/>
  <c r="U1247" i="38"/>
  <c r="V1247" i="38"/>
  <c r="U1248" i="38"/>
  <c r="V1248" i="38"/>
  <c r="U1249" i="38"/>
  <c r="V1249" i="38"/>
  <c r="U1250" i="38"/>
  <c r="V1250" i="38"/>
  <c r="U1251" i="38"/>
  <c r="V1251" i="38"/>
  <c r="U1252" i="38"/>
  <c r="V1252" i="38"/>
  <c r="U1253" i="38"/>
  <c r="V1253" i="38"/>
  <c r="U1254" i="38"/>
  <c r="V1254" i="38"/>
  <c r="U1255" i="38"/>
  <c r="V1255" i="38"/>
  <c r="U1256" i="38"/>
  <c r="V1256" i="38"/>
  <c r="U1257" i="38"/>
  <c r="V1257" i="38"/>
  <c r="U1258" i="38"/>
  <c r="V1258" i="38"/>
  <c r="U1259" i="38"/>
  <c r="V1259" i="38"/>
  <c r="U1260" i="38"/>
  <c r="V1260" i="38"/>
  <c r="U1261" i="38"/>
  <c r="V1261" i="38"/>
  <c r="U1262" i="38"/>
  <c r="V1262" i="38"/>
  <c r="U1263" i="38"/>
  <c r="V1263" i="38"/>
  <c r="U1264" i="38"/>
  <c r="V1264" i="38"/>
  <c r="U1265" i="38"/>
  <c r="V1265" i="38"/>
  <c r="U1266" i="38"/>
  <c r="V1266" i="38"/>
  <c r="U1267" i="38"/>
  <c r="V1267" i="38"/>
  <c r="U1268" i="38"/>
  <c r="V1268" i="38"/>
  <c r="U1269" i="38"/>
  <c r="V1269" i="38"/>
  <c r="U1270" i="38"/>
  <c r="V1270" i="38"/>
  <c r="U1271" i="38"/>
  <c r="V1271" i="38"/>
  <c r="U1272" i="38"/>
  <c r="V1272" i="38"/>
  <c r="U1273" i="38"/>
  <c r="V1273" i="38"/>
  <c r="U1274" i="38"/>
  <c r="V1274" i="38"/>
  <c r="U1275" i="38"/>
  <c r="V1275" i="38"/>
  <c r="U1276" i="38"/>
  <c r="V1276" i="38"/>
  <c r="U1277" i="38"/>
  <c r="V1277" i="38"/>
  <c r="U1278" i="38"/>
  <c r="V1278" i="38"/>
  <c r="U1279" i="38"/>
  <c r="V1279" i="38"/>
  <c r="U1280" i="38"/>
  <c r="V1280" i="38"/>
  <c r="U1281" i="38"/>
  <c r="V1281" i="38"/>
  <c r="U1282" i="38"/>
  <c r="V1282" i="38"/>
  <c r="U1283" i="38"/>
  <c r="V1283" i="38"/>
  <c r="U1284" i="38"/>
  <c r="V1284" i="38"/>
  <c r="U1285" i="38"/>
  <c r="V1285" i="38"/>
  <c r="U1286" i="38"/>
  <c r="V1286" i="38"/>
  <c r="U1287" i="38"/>
  <c r="V1287" i="38"/>
  <c r="U1288" i="38"/>
  <c r="V1288" i="38"/>
  <c r="U1289" i="38"/>
  <c r="V1289" i="38"/>
  <c r="U1290" i="38"/>
  <c r="V1290" i="38"/>
  <c r="U1291" i="38"/>
  <c r="V1291" i="38"/>
  <c r="U1292" i="38"/>
  <c r="V1292" i="38"/>
  <c r="U1293" i="38"/>
  <c r="V1293" i="38"/>
  <c r="U1294" i="38"/>
  <c r="V1294" i="38"/>
  <c r="U1295" i="38"/>
  <c r="V1295" i="38"/>
  <c r="U1296" i="38"/>
  <c r="V1296" i="38"/>
  <c r="U1297" i="38"/>
  <c r="V1297" i="38"/>
  <c r="U1298" i="38"/>
  <c r="V1298" i="38"/>
  <c r="U1299" i="38"/>
  <c r="V1299" i="38"/>
  <c r="U1300" i="38"/>
  <c r="V1300" i="38"/>
  <c r="U1301" i="38"/>
  <c r="V1301" i="38"/>
  <c r="U1302" i="38"/>
  <c r="V1302" i="38"/>
  <c r="U1303" i="38"/>
  <c r="V1303" i="38"/>
  <c r="U1304" i="38"/>
  <c r="V1304" i="38"/>
  <c r="U1305" i="38"/>
  <c r="V1305" i="38"/>
  <c r="U1306" i="38"/>
  <c r="V1306" i="38"/>
  <c r="U1307" i="38"/>
  <c r="V1307" i="38"/>
  <c r="U1308" i="38"/>
  <c r="V1308" i="38"/>
  <c r="U1309" i="38"/>
  <c r="V1309" i="38"/>
  <c r="U1310" i="38"/>
  <c r="V1310" i="38"/>
  <c r="U1311" i="38"/>
  <c r="V1311" i="38"/>
  <c r="U1312" i="38"/>
  <c r="V1312" i="38"/>
  <c r="U1313" i="38"/>
  <c r="V1313" i="38"/>
  <c r="U1314" i="38"/>
  <c r="V1314" i="38"/>
  <c r="U1315" i="38"/>
  <c r="V1315" i="38"/>
  <c r="U1316" i="38"/>
  <c r="V1316" i="38"/>
  <c r="U1317" i="38"/>
  <c r="V1317" i="38"/>
  <c r="U1318" i="38"/>
  <c r="V1318" i="38"/>
  <c r="U1319" i="38"/>
  <c r="V1319" i="38"/>
  <c r="U1320" i="38"/>
  <c r="V1320" i="38"/>
  <c r="U1321" i="38"/>
  <c r="V1321" i="38"/>
  <c r="U1322" i="38"/>
  <c r="V1322" i="38"/>
  <c r="U1323" i="38"/>
  <c r="V1323" i="38"/>
  <c r="U1324" i="38"/>
  <c r="V1324" i="38"/>
  <c r="U1325" i="38"/>
  <c r="V1325" i="38"/>
  <c r="U1326" i="38"/>
  <c r="V1326" i="38"/>
  <c r="U1327" i="38"/>
  <c r="V1327" i="38"/>
  <c r="U1328" i="38"/>
  <c r="V1328" i="38"/>
  <c r="U1329" i="38"/>
  <c r="V1329" i="38"/>
  <c r="U1330" i="38"/>
  <c r="V1330" i="38"/>
  <c r="U1331" i="38"/>
  <c r="V1331" i="38"/>
  <c r="U1332" i="38"/>
  <c r="V1332" i="38"/>
  <c r="U1333" i="38"/>
  <c r="V1333" i="38"/>
  <c r="U1334" i="38"/>
  <c r="V1334" i="38"/>
  <c r="U1335" i="38"/>
  <c r="V1335" i="38"/>
  <c r="U1336" i="38"/>
  <c r="V1336" i="38"/>
  <c r="U1337" i="38"/>
  <c r="V1337" i="38"/>
  <c r="U1338" i="38"/>
  <c r="V1338" i="38"/>
  <c r="U1339" i="38"/>
  <c r="V1339" i="38"/>
  <c r="U1340" i="38"/>
  <c r="V1340" i="38"/>
  <c r="U1341" i="38"/>
  <c r="V1341" i="38"/>
  <c r="U1342" i="38"/>
  <c r="V1342" i="38"/>
  <c r="U1343" i="38"/>
  <c r="V1343" i="38"/>
  <c r="U1344" i="38"/>
  <c r="V1344" i="38"/>
  <c r="U1345" i="38"/>
  <c r="V1345" i="38"/>
  <c r="U1346" i="38"/>
  <c r="V1346" i="38"/>
  <c r="U1347" i="38"/>
  <c r="V1347" i="38"/>
  <c r="U1348" i="38"/>
  <c r="V1348" i="38"/>
  <c r="U1349" i="38"/>
  <c r="V1349" i="38"/>
  <c r="U1350" i="38"/>
  <c r="V1350" i="38"/>
  <c r="U1351" i="38"/>
  <c r="V1351" i="38"/>
  <c r="U1352" i="38"/>
  <c r="V1352" i="38"/>
  <c r="U1353" i="38"/>
  <c r="V1353" i="38"/>
  <c r="U1354" i="38"/>
  <c r="V1354" i="38"/>
  <c r="U1355" i="38"/>
  <c r="V1355" i="38"/>
  <c r="U1356" i="38"/>
  <c r="V1356" i="38"/>
  <c r="U1357" i="38"/>
  <c r="V1357" i="38"/>
  <c r="U1358" i="38"/>
  <c r="V1358" i="38"/>
  <c r="U1359" i="38"/>
  <c r="V1359" i="38"/>
  <c r="U1360" i="38"/>
  <c r="V1360" i="38"/>
  <c r="U1361" i="38"/>
  <c r="V1361" i="38"/>
  <c r="U1362" i="38"/>
  <c r="V1362" i="38"/>
  <c r="U1363" i="38"/>
  <c r="V1363" i="38"/>
  <c r="U1364" i="38"/>
  <c r="V1364" i="38"/>
  <c r="U1365" i="38"/>
  <c r="V1365" i="38"/>
  <c r="U1366" i="38"/>
  <c r="V1366" i="38"/>
  <c r="U1367" i="38"/>
  <c r="V1367" i="38"/>
  <c r="U1368" i="38"/>
  <c r="V1368" i="38"/>
  <c r="U1369" i="38"/>
  <c r="V1369" i="38"/>
  <c r="U1370" i="38"/>
  <c r="V1370" i="38"/>
  <c r="U1371" i="38"/>
  <c r="V1371" i="38"/>
  <c r="U1372" i="38"/>
  <c r="V1372" i="38"/>
  <c r="U1373" i="38"/>
  <c r="V1373" i="38"/>
  <c r="U1374" i="38"/>
  <c r="V1374" i="38"/>
  <c r="U1375" i="38"/>
  <c r="V1375" i="38"/>
  <c r="U1376" i="38"/>
  <c r="V1376" i="38"/>
  <c r="U1377" i="38"/>
  <c r="V1377" i="38"/>
  <c r="U1378" i="38"/>
  <c r="V1378" i="38"/>
  <c r="U1379" i="38"/>
  <c r="V1379" i="38"/>
  <c r="U1380" i="38"/>
  <c r="V1380" i="38"/>
  <c r="U1381" i="38"/>
  <c r="V1381" i="38"/>
  <c r="U1382" i="38"/>
  <c r="V1382" i="38"/>
  <c r="U1383" i="38"/>
  <c r="V1383" i="38"/>
  <c r="U1384" i="38"/>
  <c r="V1384" i="38"/>
  <c r="U1385" i="38"/>
  <c r="V1385" i="38"/>
  <c r="U1386" i="38"/>
  <c r="V1386" i="38"/>
  <c r="U1387" i="38"/>
  <c r="V1387" i="38"/>
  <c r="U1388" i="38"/>
  <c r="V1388" i="38"/>
  <c r="U1389" i="38"/>
  <c r="V1389" i="38"/>
  <c r="U1390" i="38"/>
  <c r="V1390" i="38"/>
  <c r="U1391" i="38"/>
  <c r="V1391" i="38"/>
  <c r="U1392" i="38"/>
  <c r="V1392" i="38"/>
  <c r="U1393" i="38"/>
  <c r="V1393" i="38"/>
  <c r="U1394" i="38"/>
  <c r="V1394" i="38"/>
  <c r="U1395" i="38"/>
  <c r="V1395" i="38"/>
  <c r="U1396" i="38"/>
  <c r="V1396" i="38"/>
  <c r="U1397" i="38"/>
  <c r="V1397" i="38"/>
  <c r="U1398" i="38"/>
  <c r="V1398" i="38"/>
  <c r="U1399" i="38"/>
  <c r="V1399" i="38"/>
  <c r="U1400" i="38"/>
  <c r="V1400" i="38"/>
  <c r="U1401" i="38"/>
  <c r="V1401" i="38"/>
  <c r="U1402" i="38"/>
  <c r="V1402" i="38"/>
  <c r="U1403" i="38"/>
  <c r="V1403" i="38"/>
  <c r="U1404" i="38"/>
  <c r="V1404" i="38"/>
  <c r="U1405" i="38"/>
  <c r="V1405" i="38"/>
  <c r="U1406" i="38"/>
  <c r="V1406" i="38"/>
  <c r="U1407" i="38"/>
  <c r="V1407" i="38"/>
  <c r="U1408" i="38"/>
  <c r="V1408" i="38"/>
  <c r="U1409" i="38"/>
  <c r="V1409" i="38"/>
  <c r="U1410" i="38"/>
  <c r="V1410" i="38"/>
  <c r="U1411" i="38"/>
  <c r="V1411" i="38"/>
  <c r="U1412" i="38"/>
  <c r="V1412" i="38"/>
  <c r="U1413" i="38"/>
  <c r="V1413" i="38"/>
  <c r="U1414" i="38"/>
  <c r="V1414" i="38"/>
  <c r="U1415" i="38"/>
  <c r="V1415" i="38"/>
  <c r="U1416" i="38"/>
  <c r="V1416" i="38"/>
  <c r="U1417" i="38"/>
  <c r="V1417" i="38"/>
  <c r="U1418" i="38"/>
  <c r="V1418" i="38"/>
  <c r="U1419" i="38"/>
  <c r="V1419" i="38"/>
  <c r="U1420" i="38"/>
  <c r="V1420" i="38"/>
  <c r="U1421" i="38"/>
  <c r="V1421" i="38"/>
  <c r="U1422" i="38"/>
  <c r="V1422" i="38"/>
  <c r="U1423" i="38"/>
  <c r="V1423" i="38"/>
  <c r="U1424" i="38"/>
  <c r="V1424" i="38"/>
  <c r="U1425" i="38"/>
  <c r="V1425" i="38"/>
  <c r="U1426" i="38"/>
  <c r="V1426" i="38"/>
  <c r="U1427" i="38"/>
  <c r="V1427" i="38"/>
  <c r="U1428" i="38"/>
  <c r="V1428" i="38"/>
  <c r="U1429" i="38"/>
  <c r="V1429" i="38"/>
  <c r="U1430" i="38"/>
  <c r="V1430" i="38"/>
  <c r="U1431" i="38"/>
  <c r="V1431" i="38"/>
  <c r="U1432" i="38"/>
  <c r="V1432" i="38"/>
  <c r="U1433" i="38"/>
  <c r="V1433" i="38"/>
  <c r="U1434" i="38"/>
  <c r="V1434" i="38"/>
  <c r="U1435" i="38"/>
  <c r="V1435" i="38"/>
  <c r="U1436" i="38"/>
  <c r="V1436" i="38"/>
  <c r="U1437" i="38"/>
  <c r="V1437" i="38"/>
  <c r="U1438" i="38"/>
  <c r="V1438" i="38"/>
  <c r="U1439" i="38"/>
  <c r="V1439" i="38"/>
  <c r="U1440" i="38"/>
  <c r="V1440" i="38"/>
  <c r="U1441" i="38"/>
  <c r="V1441" i="38"/>
  <c r="U1442" i="38"/>
  <c r="V1442" i="38"/>
  <c r="U1443" i="38"/>
  <c r="V1443" i="38"/>
  <c r="U1444" i="38"/>
  <c r="V1444" i="38"/>
  <c r="U1445" i="38"/>
  <c r="V1445" i="38"/>
  <c r="U1446" i="38"/>
  <c r="V1446" i="38"/>
  <c r="U1447" i="38"/>
  <c r="V1447" i="38"/>
  <c r="U1448" i="38"/>
  <c r="V1448" i="38"/>
  <c r="U1449" i="38"/>
  <c r="V1449" i="38"/>
  <c r="U1450" i="38"/>
  <c r="V1450" i="38"/>
  <c r="U1451" i="38"/>
  <c r="V1451" i="38"/>
  <c r="U1452" i="38"/>
  <c r="V1452" i="38"/>
  <c r="U1453" i="38"/>
  <c r="V1453" i="38"/>
  <c r="U1454" i="38"/>
  <c r="V1454" i="38"/>
  <c r="U1455" i="38"/>
  <c r="V1455" i="38"/>
  <c r="U1456" i="38"/>
  <c r="V1456" i="38"/>
  <c r="U1457" i="38"/>
  <c r="V1457" i="38"/>
  <c r="U1458" i="38"/>
  <c r="V1458" i="38"/>
  <c r="U1459" i="38"/>
  <c r="V1459" i="38"/>
  <c r="U1460" i="38"/>
  <c r="V1460" i="38"/>
  <c r="U1461" i="38"/>
  <c r="V1461" i="38"/>
  <c r="U1462" i="38"/>
  <c r="V1462" i="38"/>
  <c r="U1463" i="38"/>
  <c r="V1463" i="38"/>
  <c r="U1464" i="38"/>
  <c r="V1464" i="38"/>
  <c r="U1465" i="38"/>
  <c r="V1465" i="38"/>
  <c r="U1466" i="38"/>
  <c r="V1466" i="38"/>
  <c r="U1467" i="38"/>
  <c r="V1467" i="38"/>
  <c r="U1468" i="38"/>
  <c r="V1468" i="38"/>
  <c r="U1469" i="38"/>
  <c r="V1469" i="38"/>
  <c r="U1470" i="38"/>
  <c r="V1470" i="38"/>
  <c r="U1471" i="38"/>
  <c r="V1471" i="38"/>
  <c r="U1472" i="38"/>
  <c r="V1472" i="38"/>
  <c r="U1473" i="38"/>
  <c r="V1473" i="38"/>
  <c r="U1474" i="38"/>
  <c r="V1474" i="38"/>
  <c r="U1475" i="38"/>
  <c r="V1475" i="38"/>
  <c r="U1476" i="38"/>
  <c r="V1476" i="38"/>
  <c r="U1477" i="38"/>
  <c r="V1477" i="38"/>
  <c r="U1478" i="38"/>
  <c r="V1478" i="38"/>
  <c r="U1479" i="38"/>
  <c r="V1479" i="38"/>
  <c r="U1480" i="38"/>
  <c r="V1480" i="38"/>
  <c r="U1481" i="38"/>
  <c r="V1481" i="38"/>
  <c r="U1482" i="38"/>
  <c r="V1482" i="38"/>
  <c r="U1483" i="38"/>
  <c r="V1483" i="38"/>
  <c r="U1484" i="38"/>
  <c r="V1484" i="38"/>
  <c r="U1485" i="38"/>
  <c r="V1485" i="38"/>
  <c r="U1486" i="38"/>
  <c r="V1486" i="38"/>
  <c r="U1487" i="38"/>
  <c r="V1487" i="38"/>
  <c r="U1488" i="38"/>
  <c r="V1488" i="38"/>
  <c r="U1489" i="38"/>
  <c r="V1489" i="38"/>
  <c r="U1490" i="38"/>
  <c r="V1490" i="38"/>
  <c r="U1491" i="38"/>
  <c r="V1491" i="38"/>
  <c r="U1492" i="38"/>
  <c r="V1492" i="38"/>
  <c r="U1493" i="38"/>
  <c r="V1493" i="38"/>
  <c r="U1494" i="38"/>
  <c r="V1494" i="38"/>
  <c r="U1495" i="38"/>
  <c r="V1495" i="38"/>
  <c r="U1496" i="38"/>
  <c r="V1496" i="38"/>
  <c r="U1497" i="38"/>
  <c r="V1497" i="38"/>
  <c r="U1498" i="38"/>
  <c r="V1498" i="38"/>
  <c r="U1499" i="38"/>
  <c r="V1499" i="38"/>
  <c r="U1500" i="38"/>
  <c r="V1500" i="38"/>
  <c r="U1501" i="38"/>
  <c r="V1501" i="38"/>
  <c r="U1502" i="38"/>
  <c r="V1502" i="38"/>
  <c r="U1503" i="38"/>
  <c r="V1503" i="38"/>
  <c r="U1504" i="38"/>
  <c r="V1504" i="38"/>
  <c r="U1505" i="38"/>
  <c r="V1505" i="38"/>
  <c r="U1506" i="38"/>
  <c r="V1506" i="38"/>
  <c r="U1507" i="38"/>
  <c r="V1507" i="38"/>
  <c r="U1508" i="38"/>
  <c r="V1508" i="38"/>
  <c r="U1509" i="38"/>
  <c r="V1509" i="38"/>
  <c r="U1510" i="38"/>
  <c r="V1510" i="38"/>
  <c r="U1511" i="38"/>
  <c r="V1511" i="38"/>
  <c r="U1512" i="38"/>
  <c r="V1512" i="38"/>
  <c r="U1513" i="38"/>
  <c r="V1513" i="38"/>
  <c r="U1514" i="38"/>
  <c r="V1514" i="38"/>
  <c r="U1515" i="38"/>
  <c r="V1515" i="38"/>
  <c r="U1516" i="38"/>
  <c r="V1516" i="38"/>
  <c r="U1517" i="38"/>
  <c r="V1517" i="38"/>
  <c r="U1518" i="38"/>
  <c r="V1518" i="38"/>
  <c r="U1519" i="38"/>
  <c r="V1519" i="38"/>
  <c r="U1520" i="38"/>
  <c r="V1520" i="38"/>
  <c r="U1521" i="38"/>
  <c r="V1521" i="38"/>
  <c r="U1522" i="38"/>
  <c r="V1522" i="38"/>
  <c r="U1523" i="38"/>
  <c r="V1523" i="38"/>
  <c r="U1524" i="38"/>
  <c r="V1524" i="38"/>
  <c r="U1525" i="38"/>
  <c r="V1525" i="38"/>
  <c r="U1526" i="38"/>
  <c r="V1526" i="38"/>
  <c r="U1527" i="38"/>
  <c r="V1527" i="38"/>
  <c r="U1528" i="38"/>
  <c r="V1528" i="38"/>
  <c r="U1529" i="38"/>
  <c r="V1529" i="38"/>
  <c r="U1530" i="38"/>
  <c r="V1530" i="38"/>
  <c r="U1531" i="38"/>
  <c r="V1531" i="38"/>
  <c r="U1532" i="38"/>
  <c r="V1532" i="38"/>
  <c r="U1533" i="38"/>
  <c r="V1533" i="38"/>
  <c r="U1534" i="38"/>
  <c r="V1534" i="38"/>
  <c r="U1535" i="38"/>
  <c r="V1535" i="38"/>
  <c r="U1536" i="38"/>
  <c r="V1536" i="38"/>
  <c r="U1537" i="38"/>
  <c r="V1537" i="38"/>
  <c r="U1538" i="38"/>
  <c r="V1538" i="38"/>
  <c r="U1539" i="38"/>
  <c r="V1539" i="38"/>
  <c r="U1540" i="38"/>
  <c r="V1540" i="38"/>
  <c r="U1541" i="38"/>
  <c r="V1541" i="38"/>
  <c r="U1542" i="38"/>
  <c r="V1542" i="38"/>
  <c r="U1543" i="38"/>
  <c r="V1543" i="38"/>
  <c r="U1544" i="38"/>
  <c r="V1544" i="38"/>
  <c r="U1545" i="38"/>
  <c r="V1545" i="38"/>
  <c r="U1546" i="38"/>
  <c r="V1546" i="38"/>
  <c r="U1547" i="38"/>
  <c r="V1547" i="38"/>
  <c r="U1548" i="38"/>
  <c r="V1548" i="38"/>
  <c r="U1549" i="38"/>
  <c r="V1549" i="38"/>
  <c r="U1550" i="38"/>
  <c r="V1550" i="38"/>
  <c r="U1551" i="38"/>
  <c r="V1551" i="38"/>
  <c r="U1552" i="38"/>
  <c r="V1552" i="38"/>
  <c r="U1553" i="38"/>
  <c r="V1553" i="38"/>
  <c r="U1554" i="38"/>
  <c r="V1554" i="38"/>
  <c r="U1555" i="38"/>
  <c r="V1555" i="38"/>
  <c r="U1556" i="38"/>
  <c r="V1556" i="38"/>
  <c r="U1557" i="38"/>
  <c r="V1557" i="38"/>
  <c r="U1558" i="38"/>
  <c r="V1558" i="38"/>
  <c r="U1559" i="38"/>
  <c r="V1559" i="38"/>
  <c r="U1560" i="38"/>
  <c r="V1560" i="38"/>
  <c r="U1561" i="38"/>
  <c r="V1561" i="38"/>
  <c r="U1562" i="38"/>
  <c r="V1562" i="38"/>
  <c r="U1563" i="38"/>
  <c r="V1563" i="38"/>
  <c r="U1564" i="38"/>
  <c r="V1564" i="38"/>
  <c r="U1565" i="38"/>
  <c r="V1565" i="38"/>
  <c r="U1566" i="38"/>
  <c r="V1566" i="38"/>
  <c r="U1567" i="38"/>
  <c r="V1567" i="38"/>
  <c r="U1568" i="38"/>
  <c r="V1568" i="38"/>
  <c r="U1569" i="38"/>
  <c r="V1569" i="38"/>
  <c r="U1570" i="38"/>
  <c r="V1570" i="38"/>
  <c r="U1571" i="38"/>
  <c r="V1571" i="38"/>
  <c r="U1572" i="38"/>
  <c r="V1572" i="38"/>
  <c r="U1573" i="38"/>
  <c r="V1573" i="38"/>
  <c r="U1574" i="38"/>
  <c r="V1574" i="38"/>
  <c r="U1575" i="38"/>
  <c r="V1575" i="38"/>
  <c r="U1576" i="38"/>
  <c r="V1576" i="38"/>
  <c r="U1577" i="38"/>
  <c r="V1577" i="38"/>
  <c r="U1578" i="38"/>
  <c r="V1578" i="38"/>
  <c r="U1579" i="38"/>
  <c r="V1579" i="38"/>
  <c r="U1580" i="38"/>
  <c r="V1580" i="38"/>
  <c r="U1581" i="38"/>
  <c r="V1581" i="38"/>
  <c r="U1582" i="38"/>
  <c r="V1582" i="38"/>
  <c r="U1583" i="38"/>
  <c r="V1583" i="38"/>
  <c r="U1584" i="38"/>
  <c r="V1584" i="38"/>
  <c r="U1585" i="38"/>
  <c r="V1585" i="38"/>
  <c r="U1586" i="38"/>
  <c r="V1586" i="38"/>
  <c r="U1587" i="38"/>
  <c r="V1587" i="38"/>
  <c r="U1588" i="38"/>
  <c r="V1588" i="38"/>
  <c r="U1589" i="38"/>
  <c r="V1589" i="38"/>
  <c r="U1590" i="38"/>
  <c r="V1590" i="38"/>
  <c r="U1591" i="38"/>
  <c r="V1591" i="38"/>
  <c r="U1592" i="38"/>
  <c r="V1592" i="38"/>
  <c r="U1593" i="38"/>
  <c r="V1593" i="38"/>
  <c r="U1594" i="38"/>
  <c r="V1594" i="38"/>
  <c r="U1595" i="38"/>
  <c r="V1595" i="38"/>
  <c r="U1596" i="38"/>
  <c r="V1596" i="38"/>
  <c r="U1597" i="38"/>
  <c r="V1597" i="38"/>
  <c r="U1598" i="38"/>
  <c r="V1598" i="38"/>
  <c r="U1599" i="38"/>
  <c r="V1599" i="38"/>
  <c r="U1600" i="38"/>
  <c r="V1600" i="38"/>
  <c r="U1601" i="38"/>
  <c r="V1601" i="38"/>
  <c r="U1602" i="38"/>
  <c r="V1602" i="38"/>
  <c r="U1603" i="38"/>
  <c r="V1603" i="38"/>
  <c r="U1604" i="38"/>
  <c r="V1604" i="38"/>
  <c r="U1605" i="38"/>
  <c r="V1605" i="38"/>
  <c r="U1606" i="38"/>
  <c r="V1606" i="38"/>
  <c r="U1607" i="38"/>
  <c r="V1607" i="38"/>
  <c r="U1608" i="38"/>
  <c r="V1608" i="38"/>
  <c r="U1609" i="38"/>
  <c r="V1609" i="38"/>
  <c r="U1610" i="38"/>
  <c r="V1610" i="38"/>
  <c r="U1611" i="38"/>
  <c r="V1611" i="38"/>
  <c r="U1612" i="38"/>
  <c r="V1612" i="38"/>
  <c r="U1613" i="38"/>
  <c r="V1613" i="38"/>
  <c r="U1614" i="38"/>
  <c r="V1614" i="38"/>
  <c r="U1615" i="38"/>
  <c r="V1615" i="38"/>
  <c r="U1616" i="38"/>
  <c r="V1616" i="38"/>
  <c r="U1617" i="38"/>
  <c r="V1617" i="38"/>
  <c r="U1618" i="38"/>
  <c r="V1618" i="38"/>
  <c r="U1619" i="38"/>
  <c r="V1619" i="38"/>
  <c r="U1620" i="38"/>
  <c r="V1620" i="38"/>
  <c r="U1621" i="38"/>
  <c r="V1621" i="38"/>
  <c r="U1622" i="38"/>
  <c r="V1622" i="38"/>
  <c r="U1623" i="38"/>
  <c r="V1623" i="38"/>
  <c r="U1624" i="38"/>
  <c r="V1624" i="38"/>
  <c r="U1625" i="38"/>
  <c r="V1625" i="38"/>
  <c r="U1626" i="38"/>
  <c r="V1626" i="38"/>
  <c r="U1627" i="38"/>
  <c r="V1627" i="38"/>
  <c r="U1628" i="38"/>
  <c r="V1628" i="38"/>
  <c r="U1629" i="38"/>
  <c r="V1629" i="38"/>
  <c r="U1630" i="38"/>
  <c r="V1630" i="38"/>
  <c r="U1631" i="38"/>
  <c r="V1631" i="38"/>
  <c r="U1632" i="38"/>
  <c r="V1632" i="38"/>
  <c r="U1633" i="38"/>
  <c r="V1633" i="38"/>
  <c r="U1634" i="38"/>
  <c r="V1634" i="38"/>
  <c r="U1635" i="38"/>
  <c r="V1635" i="38"/>
  <c r="U1636" i="38"/>
  <c r="V1636" i="38"/>
  <c r="U1637" i="38"/>
  <c r="V1637" i="38"/>
  <c r="U1638" i="38"/>
  <c r="V1638" i="38"/>
  <c r="U1639" i="38"/>
  <c r="V1639" i="38"/>
  <c r="U1640" i="38"/>
  <c r="V1640" i="38"/>
  <c r="U1641" i="38"/>
  <c r="V1641" i="38"/>
  <c r="U1642" i="38"/>
  <c r="V1642" i="38"/>
  <c r="U1643" i="38"/>
  <c r="V1643" i="38"/>
  <c r="U1644" i="38"/>
  <c r="V1644" i="38"/>
  <c r="U1645" i="38"/>
  <c r="V1645" i="38"/>
  <c r="U1646" i="38"/>
  <c r="V1646" i="38"/>
  <c r="U1647" i="38"/>
  <c r="V1647" i="38"/>
  <c r="U1648" i="38"/>
  <c r="V1648" i="38"/>
  <c r="U1649" i="38"/>
  <c r="V1649" i="38"/>
  <c r="U1650" i="38"/>
  <c r="V1650" i="38"/>
  <c r="U1651" i="38"/>
  <c r="V1651" i="38"/>
  <c r="U1652" i="38"/>
  <c r="V1652" i="38"/>
  <c r="U1653" i="38"/>
  <c r="V1653" i="38"/>
  <c r="U1654" i="38"/>
  <c r="V1654" i="38"/>
  <c r="U1655" i="38"/>
  <c r="V1655" i="38"/>
  <c r="U1656" i="38"/>
  <c r="V1656" i="38"/>
  <c r="U1657" i="38"/>
  <c r="V1657" i="38"/>
  <c r="U1658" i="38"/>
  <c r="V1658" i="38"/>
  <c r="U1659" i="38"/>
  <c r="V1659" i="38"/>
  <c r="U1660" i="38"/>
  <c r="V1660" i="38"/>
  <c r="U1661" i="38"/>
  <c r="V1661" i="38"/>
  <c r="U1662" i="38"/>
  <c r="V1662" i="38"/>
  <c r="U1663" i="38"/>
  <c r="V1663" i="38"/>
  <c r="U1664" i="38"/>
  <c r="V1664" i="38"/>
  <c r="U1665" i="38"/>
  <c r="V1665" i="38"/>
  <c r="U1666" i="38"/>
  <c r="V1666" i="38"/>
  <c r="U1667" i="38"/>
  <c r="V1667" i="38"/>
  <c r="U1668" i="38"/>
  <c r="V1668" i="38"/>
  <c r="U1669" i="38"/>
  <c r="V1669" i="38"/>
  <c r="U1670" i="38"/>
  <c r="V1670" i="38"/>
  <c r="U1671" i="38"/>
  <c r="V1671" i="38"/>
  <c r="U1672" i="38"/>
  <c r="V1672" i="38"/>
  <c r="U1673" i="38"/>
  <c r="V1673" i="38"/>
  <c r="U1674" i="38"/>
  <c r="V1674" i="38"/>
  <c r="U1675" i="38"/>
  <c r="V1675" i="38"/>
  <c r="U1676" i="38"/>
  <c r="V1676" i="38"/>
  <c r="U1677" i="38"/>
  <c r="V1677" i="38"/>
  <c r="U1678" i="38"/>
  <c r="V1678" i="38"/>
  <c r="U1679" i="38"/>
  <c r="V1679" i="38"/>
  <c r="U1680" i="38"/>
  <c r="V1680" i="38"/>
  <c r="U1681" i="38"/>
  <c r="V1681" i="38"/>
  <c r="U1682" i="38"/>
  <c r="V1682" i="38"/>
  <c r="U1683" i="38"/>
  <c r="V1683" i="38"/>
  <c r="U1684" i="38"/>
  <c r="V1684" i="38"/>
  <c r="U1685" i="38"/>
  <c r="V1685" i="38"/>
  <c r="U1686" i="38"/>
  <c r="V1686" i="38"/>
  <c r="U1687" i="38"/>
  <c r="V1687" i="38"/>
  <c r="U1688" i="38"/>
  <c r="V1688" i="38"/>
  <c r="U1689" i="38"/>
  <c r="V1689" i="38"/>
  <c r="U1690" i="38"/>
  <c r="V1690" i="38"/>
  <c r="U1691" i="38"/>
  <c r="V1691" i="38"/>
  <c r="U1692" i="38"/>
  <c r="V1692" i="38"/>
  <c r="U1693" i="38"/>
  <c r="V1693" i="38"/>
  <c r="U1694" i="38"/>
  <c r="V1694" i="38"/>
  <c r="U1695" i="38"/>
  <c r="V1695" i="38"/>
  <c r="U1696" i="38"/>
  <c r="V1696" i="38"/>
  <c r="U1697" i="38"/>
  <c r="V1697" i="38"/>
  <c r="U1698" i="38"/>
  <c r="V1698" i="38"/>
  <c r="U1699" i="38"/>
  <c r="V1699" i="38"/>
  <c r="U1700" i="38"/>
  <c r="V1700" i="38"/>
  <c r="U1701" i="38"/>
  <c r="V1701" i="38"/>
  <c r="U1702" i="38"/>
  <c r="V1702" i="38"/>
  <c r="U1703" i="38"/>
  <c r="V1703" i="38"/>
  <c r="U1704" i="38"/>
  <c r="V1704" i="38"/>
  <c r="U1705" i="38"/>
  <c r="V1705" i="38"/>
  <c r="U1706" i="38"/>
  <c r="V1706" i="38"/>
  <c r="U1707" i="38"/>
  <c r="V1707" i="38"/>
  <c r="U1708" i="38"/>
  <c r="V1708" i="38"/>
  <c r="U1709" i="38"/>
  <c r="V1709" i="38"/>
  <c r="U1710" i="38"/>
  <c r="V1710" i="38"/>
  <c r="U1711" i="38"/>
  <c r="V1711" i="38"/>
  <c r="U1712" i="38"/>
  <c r="V1712" i="38"/>
  <c r="U1713" i="38"/>
  <c r="V1713" i="38"/>
  <c r="U1714" i="38"/>
  <c r="V1714" i="38"/>
  <c r="U1715" i="38"/>
  <c r="V1715" i="38"/>
  <c r="U1716" i="38"/>
  <c r="V1716" i="38"/>
  <c r="U1717" i="38"/>
  <c r="V1717" i="38"/>
  <c r="U1718" i="38"/>
  <c r="V1718" i="38"/>
  <c r="U1719" i="38"/>
  <c r="V1719" i="38"/>
  <c r="U1720" i="38"/>
  <c r="V1720" i="38"/>
  <c r="U1721" i="38"/>
  <c r="V1721" i="38"/>
  <c r="U1722" i="38"/>
  <c r="V1722" i="38"/>
  <c r="U1723" i="38"/>
  <c r="V1723" i="38"/>
  <c r="U1724" i="38"/>
  <c r="V1724" i="38"/>
  <c r="U1725" i="38"/>
  <c r="V1725" i="38"/>
  <c r="U1726" i="38"/>
  <c r="V1726" i="38"/>
  <c r="U1727" i="38"/>
  <c r="V1727" i="38"/>
  <c r="U1728" i="38"/>
  <c r="V1728" i="38"/>
  <c r="U1729" i="38"/>
  <c r="V1729" i="38"/>
  <c r="U1730" i="38"/>
  <c r="V1730" i="38"/>
  <c r="U1731" i="38"/>
  <c r="V1731" i="38"/>
  <c r="U1732" i="38"/>
  <c r="V1732" i="38"/>
  <c r="U1733" i="38"/>
  <c r="V1733" i="38"/>
  <c r="U1734" i="38"/>
  <c r="V1734" i="38"/>
  <c r="U1735" i="38"/>
  <c r="V1735" i="38"/>
  <c r="U1736" i="38"/>
  <c r="V1736" i="38"/>
  <c r="U1737" i="38"/>
  <c r="V1737" i="38"/>
  <c r="U1738" i="38"/>
  <c r="V1738" i="38"/>
  <c r="U1739" i="38"/>
  <c r="V1739" i="38"/>
  <c r="U1740" i="38"/>
  <c r="V1740" i="38"/>
  <c r="U1741" i="38"/>
  <c r="V1741" i="38"/>
  <c r="U1742" i="38"/>
  <c r="V1742" i="38"/>
  <c r="U1743" i="38"/>
  <c r="V1743" i="38"/>
  <c r="U1744" i="38"/>
  <c r="V1744" i="38"/>
  <c r="U1745" i="38"/>
  <c r="V1745" i="38"/>
  <c r="U1746" i="38"/>
  <c r="V1746" i="38"/>
  <c r="U1747" i="38"/>
  <c r="V1747" i="38"/>
  <c r="U1748" i="38"/>
  <c r="V1748" i="38"/>
  <c r="U1749" i="38"/>
  <c r="V1749" i="38"/>
  <c r="U1750" i="38"/>
  <c r="V1750" i="38"/>
  <c r="U1751" i="38"/>
  <c r="V1751" i="38"/>
  <c r="U1752" i="38"/>
  <c r="V1752" i="38"/>
  <c r="U1753" i="38"/>
  <c r="V1753" i="38"/>
  <c r="U1754" i="38"/>
  <c r="V1754" i="38"/>
  <c r="U1755" i="38"/>
  <c r="V1755" i="38"/>
  <c r="U1756" i="38"/>
  <c r="V1756" i="38"/>
  <c r="U1757" i="38"/>
  <c r="V1757" i="38"/>
  <c r="U1758" i="38"/>
  <c r="V1758" i="38"/>
  <c r="U1759" i="38"/>
  <c r="V1759" i="38"/>
  <c r="U1760" i="38"/>
  <c r="V1760" i="38"/>
  <c r="U1761" i="38"/>
  <c r="V1761" i="38"/>
  <c r="U1762" i="38"/>
  <c r="V1762" i="38"/>
  <c r="U1763" i="38"/>
  <c r="V1763" i="38"/>
  <c r="U1764" i="38"/>
  <c r="V1764" i="38"/>
  <c r="U1765" i="38"/>
  <c r="V1765" i="38"/>
  <c r="U1766" i="38"/>
  <c r="V1766" i="38"/>
  <c r="U1767" i="38"/>
  <c r="V1767" i="38"/>
  <c r="U1768" i="38"/>
  <c r="V1768" i="38"/>
  <c r="U1769" i="38"/>
  <c r="V1769" i="38"/>
  <c r="U1770" i="38"/>
  <c r="V1770" i="38"/>
  <c r="U1771" i="38"/>
  <c r="V1771" i="38"/>
  <c r="U1772" i="38"/>
  <c r="V1772" i="38"/>
  <c r="U1773" i="38"/>
  <c r="V1773" i="38"/>
  <c r="U1774" i="38"/>
  <c r="V1774" i="38"/>
  <c r="U1775" i="38"/>
  <c r="V1775" i="38"/>
  <c r="U1776" i="38"/>
  <c r="V1776" i="38"/>
  <c r="U1777" i="38"/>
  <c r="V1777" i="38"/>
  <c r="U1778" i="38"/>
  <c r="V1778" i="38"/>
  <c r="U1779" i="38"/>
  <c r="V1779" i="38"/>
  <c r="U1780" i="38"/>
  <c r="V1780" i="38"/>
  <c r="U1781" i="38"/>
  <c r="V1781" i="38"/>
  <c r="U1782" i="38"/>
  <c r="V1782" i="38"/>
  <c r="U1783" i="38"/>
  <c r="V1783" i="38"/>
  <c r="U1784" i="38"/>
  <c r="V1784" i="38"/>
  <c r="U1785" i="38"/>
  <c r="V1785" i="38"/>
  <c r="U1786" i="38"/>
  <c r="V1786" i="38"/>
  <c r="U1787" i="38"/>
  <c r="V1787" i="38"/>
  <c r="U1788" i="38"/>
  <c r="V1788" i="38"/>
  <c r="U1789" i="38"/>
  <c r="V1789" i="38"/>
  <c r="U1790" i="38"/>
  <c r="V1790" i="38"/>
  <c r="U1791" i="38"/>
  <c r="V1791" i="38"/>
  <c r="U1792" i="38"/>
  <c r="V1792" i="38"/>
  <c r="U1793" i="38"/>
  <c r="V1793" i="38"/>
  <c r="U1794" i="38"/>
  <c r="V1794" i="38"/>
  <c r="U1795" i="38"/>
  <c r="V1795" i="38"/>
  <c r="U1796" i="38"/>
  <c r="V1796" i="38"/>
  <c r="U1797" i="38"/>
  <c r="V1797" i="38"/>
  <c r="U1798" i="38"/>
  <c r="V1798" i="38"/>
  <c r="U1799" i="38"/>
  <c r="V1799" i="38"/>
  <c r="U1800" i="38"/>
  <c r="V1800" i="38"/>
  <c r="U1801" i="38"/>
  <c r="V1801" i="38"/>
  <c r="U1802" i="38"/>
  <c r="V1802" i="38"/>
  <c r="U1803" i="38"/>
  <c r="V1803" i="38"/>
  <c r="U1804" i="38"/>
  <c r="V1804" i="38"/>
  <c r="U1805" i="38"/>
  <c r="V1805" i="38"/>
  <c r="U1806" i="38"/>
  <c r="V1806" i="38"/>
  <c r="U1807" i="38"/>
  <c r="V1807" i="38"/>
  <c r="U1808" i="38"/>
  <c r="V1808" i="38"/>
  <c r="U1809" i="38"/>
  <c r="V1809" i="38"/>
  <c r="U1810" i="38"/>
  <c r="V1810" i="38"/>
  <c r="U1811" i="38"/>
  <c r="V1811" i="38"/>
  <c r="U1812" i="38"/>
  <c r="V1812" i="38"/>
  <c r="U1813" i="38"/>
  <c r="V1813" i="38"/>
  <c r="U1814" i="38"/>
  <c r="V1814" i="38"/>
  <c r="U1815" i="38"/>
  <c r="V1815" i="38"/>
  <c r="U1816" i="38"/>
  <c r="V1816" i="38"/>
  <c r="U1817" i="38"/>
  <c r="V1817" i="38"/>
  <c r="U1818" i="38"/>
  <c r="V1818" i="38"/>
  <c r="U1819" i="38"/>
  <c r="V1819" i="38"/>
  <c r="U1820" i="38"/>
  <c r="V1820" i="38"/>
  <c r="U1821" i="38"/>
  <c r="V1821" i="38"/>
  <c r="U1822" i="38"/>
  <c r="V1822" i="38"/>
  <c r="U1823" i="38"/>
  <c r="V1823" i="38"/>
  <c r="U1824" i="38"/>
  <c r="V1824" i="38"/>
  <c r="U1825" i="38"/>
  <c r="V1825" i="38"/>
  <c r="U1826" i="38"/>
  <c r="V1826" i="38"/>
  <c r="U1827" i="38"/>
  <c r="V1827" i="38"/>
  <c r="U1828" i="38"/>
  <c r="V1828" i="38"/>
  <c r="U1829" i="38"/>
  <c r="V1829" i="38"/>
  <c r="U1830" i="38"/>
  <c r="V1830" i="38"/>
  <c r="U1831" i="38"/>
  <c r="V1831" i="38"/>
  <c r="U1832" i="38"/>
  <c r="V1832" i="38"/>
  <c r="U1833" i="38"/>
  <c r="V1833" i="38"/>
  <c r="U1834" i="38"/>
  <c r="V1834" i="38"/>
  <c r="U1835" i="38"/>
  <c r="V1835" i="38"/>
  <c r="U1836" i="38"/>
  <c r="V1836" i="38"/>
  <c r="U1837" i="38"/>
  <c r="V1837" i="38"/>
  <c r="U1838" i="38"/>
  <c r="V1838" i="38"/>
  <c r="U1839" i="38"/>
  <c r="V1839" i="38"/>
  <c r="U1840" i="38"/>
  <c r="V1840" i="38"/>
  <c r="U1841" i="38"/>
  <c r="V1841" i="38"/>
  <c r="U1842" i="38"/>
  <c r="V1842" i="38"/>
  <c r="U1843" i="38"/>
  <c r="V1843" i="38"/>
  <c r="U1844" i="38"/>
  <c r="V1844" i="38"/>
  <c r="U1845" i="38"/>
  <c r="V1845" i="38"/>
  <c r="U1846" i="38"/>
  <c r="V1846" i="38"/>
  <c r="U1847" i="38"/>
  <c r="V1847" i="38"/>
  <c r="U1848" i="38"/>
  <c r="V1848" i="38"/>
  <c r="U1849" i="38"/>
  <c r="V1849" i="38"/>
  <c r="U1850" i="38"/>
  <c r="V1850" i="38"/>
  <c r="U1851" i="38"/>
  <c r="V1851" i="38"/>
  <c r="U1852" i="38"/>
  <c r="V1852" i="38"/>
  <c r="U1853" i="38"/>
  <c r="V1853" i="38"/>
  <c r="U1854" i="38"/>
  <c r="V1854" i="38"/>
  <c r="U1855" i="38"/>
  <c r="V1855" i="38"/>
  <c r="U1856" i="38"/>
  <c r="V1856" i="38"/>
  <c r="U1857" i="38"/>
  <c r="V1857" i="38"/>
  <c r="U1858" i="38"/>
  <c r="V1858" i="38"/>
  <c r="U1859" i="38"/>
  <c r="V1859" i="38"/>
  <c r="U1860" i="38"/>
  <c r="V1860" i="38"/>
  <c r="U1861" i="38"/>
  <c r="V1861" i="38"/>
  <c r="U1862" i="38"/>
  <c r="V1862" i="38"/>
  <c r="U1863" i="38"/>
  <c r="V1863" i="38"/>
  <c r="U1864" i="38"/>
  <c r="V1864" i="38"/>
  <c r="U1865" i="38"/>
  <c r="V1865" i="38"/>
  <c r="U1866" i="38"/>
  <c r="V1866" i="38"/>
  <c r="U1867" i="38"/>
  <c r="V1867" i="38"/>
  <c r="U1868" i="38"/>
  <c r="V1868" i="38"/>
  <c r="U1869" i="38"/>
  <c r="V1869" i="38"/>
  <c r="U1870" i="38"/>
  <c r="V1870" i="38"/>
  <c r="U1871" i="38"/>
  <c r="V1871" i="38"/>
  <c r="U1872" i="38"/>
  <c r="V1872" i="38"/>
  <c r="U1873" i="38"/>
  <c r="V1873" i="38"/>
  <c r="U1874" i="38"/>
  <c r="V1874" i="38"/>
  <c r="U1875" i="38"/>
  <c r="V1875" i="38"/>
  <c r="U1876" i="38"/>
  <c r="V1876" i="38"/>
  <c r="U1877" i="38"/>
  <c r="V1877" i="38"/>
  <c r="U1878" i="38"/>
  <c r="V1878" i="38"/>
  <c r="U1879" i="38"/>
  <c r="V1879" i="38"/>
  <c r="U1880" i="38"/>
  <c r="V1880" i="38"/>
  <c r="U1881" i="38"/>
  <c r="V1881" i="38"/>
  <c r="U1882" i="38"/>
  <c r="V1882" i="38"/>
  <c r="U1883" i="38"/>
  <c r="V1883" i="38"/>
  <c r="U1884" i="38"/>
  <c r="V1884" i="38"/>
  <c r="U1885" i="38"/>
  <c r="V1885" i="38"/>
  <c r="U1886" i="38"/>
  <c r="V1886" i="38"/>
  <c r="U1887" i="38"/>
  <c r="V1887" i="38"/>
  <c r="U1888" i="38"/>
  <c r="V1888" i="38"/>
  <c r="U1889" i="38"/>
  <c r="V1889" i="38"/>
  <c r="U1890" i="38"/>
  <c r="V1890" i="38"/>
  <c r="U1891" i="38"/>
  <c r="V1891" i="38"/>
  <c r="U1892" i="38"/>
  <c r="V1892" i="38"/>
  <c r="U1893" i="38"/>
  <c r="V1893" i="38"/>
  <c r="U1894" i="38"/>
  <c r="V1894" i="38"/>
  <c r="U1895" i="38"/>
  <c r="V1895" i="38"/>
  <c r="U1896" i="38"/>
  <c r="V1896" i="38"/>
  <c r="U1897" i="38"/>
  <c r="V1897" i="38"/>
  <c r="U1898" i="38"/>
  <c r="V1898" i="38"/>
  <c r="U1899" i="38"/>
  <c r="V1899" i="38"/>
  <c r="U1900" i="38"/>
  <c r="V1900" i="38"/>
  <c r="U1901" i="38"/>
  <c r="V1901" i="38"/>
  <c r="U1902" i="38"/>
  <c r="V1902" i="38"/>
  <c r="U1903" i="38"/>
  <c r="V1903" i="38"/>
  <c r="U1904" i="38"/>
  <c r="V1904" i="38"/>
  <c r="U1905" i="38"/>
  <c r="V1905" i="38"/>
  <c r="U1906" i="38"/>
  <c r="V1906" i="38"/>
  <c r="U1907" i="38"/>
  <c r="V1907" i="38"/>
  <c r="U1908" i="38"/>
  <c r="V1908" i="38"/>
  <c r="U1909" i="38"/>
  <c r="V1909" i="38"/>
  <c r="U1910" i="38"/>
  <c r="V1910" i="38"/>
  <c r="U1911" i="38"/>
  <c r="V1911" i="38"/>
  <c r="U1912" i="38"/>
  <c r="V1912" i="38"/>
  <c r="U1913" i="38"/>
  <c r="V1913" i="38"/>
  <c r="U1914" i="38"/>
  <c r="V1914" i="38"/>
  <c r="U1915" i="38"/>
  <c r="V1915" i="38"/>
  <c r="U1916" i="38"/>
  <c r="V1916" i="38"/>
  <c r="U1917" i="38"/>
  <c r="V1917" i="38"/>
  <c r="U1918" i="38"/>
  <c r="V1918" i="38"/>
  <c r="U1919" i="38"/>
  <c r="V1919" i="38"/>
  <c r="U1920" i="38"/>
  <c r="V1920" i="38"/>
  <c r="U1921" i="38"/>
  <c r="V1921" i="38"/>
  <c r="U1922" i="38"/>
  <c r="V1922" i="38"/>
  <c r="U1923" i="38"/>
  <c r="V1923" i="38"/>
  <c r="U1924" i="38"/>
  <c r="V1924" i="38"/>
  <c r="U1925" i="38"/>
  <c r="V1925" i="38"/>
  <c r="U1926" i="38"/>
  <c r="V1926" i="38"/>
  <c r="U1927" i="38"/>
  <c r="V1927" i="38"/>
  <c r="U1928" i="38"/>
  <c r="V1928" i="38"/>
  <c r="U1929" i="38"/>
  <c r="V1929" i="38"/>
  <c r="U1930" i="38"/>
  <c r="V1930" i="38"/>
  <c r="U1931" i="38"/>
  <c r="V1931" i="38"/>
  <c r="U1932" i="38"/>
  <c r="V1932" i="38"/>
  <c r="U1933" i="38"/>
  <c r="V1933" i="38"/>
  <c r="U1934" i="38"/>
  <c r="V1934" i="38"/>
  <c r="U1935" i="38"/>
  <c r="V1935" i="38"/>
  <c r="U1936" i="38"/>
  <c r="V1936" i="38"/>
  <c r="U1937" i="38"/>
  <c r="V1937" i="38"/>
  <c r="U1938" i="38"/>
  <c r="V1938" i="38"/>
  <c r="U1939" i="38"/>
  <c r="V1939" i="38"/>
  <c r="U1940" i="38"/>
  <c r="V1940" i="38"/>
  <c r="U1941" i="38"/>
  <c r="V1941" i="38"/>
  <c r="U1942" i="38"/>
  <c r="V1942" i="38"/>
  <c r="U1943" i="38"/>
  <c r="V1943" i="38"/>
  <c r="U1944" i="38"/>
  <c r="V1944" i="38"/>
  <c r="U1945" i="38"/>
  <c r="V1945" i="38"/>
  <c r="U1946" i="38"/>
  <c r="V1946" i="38"/>
  <c r="U1947" i="38"/>
  <c r="V1947" i="38"/>
  <c r="U1948" i="38"/>
  <c r="V1948" i="38"/>
  <c r="U1949" i="38"/>
  <c r="V1949" i="38"/>
  <c r="U1950" i="38"/>
  <c r="V1950" i="38"/>
  <c r="U1951" i="38"/>
  <c r="V1951" i="38"/>
  <c r="U1952" i="38"/>
  <c r="V1952" i="38"/>
  <c r="U1953" i="38"/>
  <c r="V1953" i="38"/>
  <c r="U1954" i="38"/>
  <c r="V1954" i="38"/>
  <c r="U1955" i="38"/>
  <c r="V1955" i="38"/>
  <c r="U1956" i="38"/>
  <c r="V1956" i="38"/>
  <c r="U1957" i="38"/>
  <c r="V1957" i="38"/>
  <c r="U1958" i="38"/>
  <c r="V1958" i="38"/>
  <c r="U1959" i="38"/>
  <c r="V1959" i="38"/>
  <c r="U1960" i="38"/>
  <c r="V1960" i="38"/>
  <c r="U1961" i="38"/>
  <c r="V1961" i="38"/>
  <c r="U1962" i="38"/>
  <c r="V1962" i="38"/>
  <c r="U1963" i="38"/>
  <c r="V1963" i="38"/>
  <c r="U1964" i="38"/>
  <c r="V1964" i="38"/>
  <c r="U1965" i="38"/>
  <c r="V1965" i="38"/>
  <c r="U1966" i="38"/>
  <c r="V1966" i="38"/>
  <c r="U1967" i="38"/>
  <c r="V1967" i="38"/>
  <c r="U1968" i="38"/>
  <c r="V1968" i="38"/>
  <c r="U1969" i="38"/>
  <c r="V1969" i="38"/>
  <c r="U1970" i="38"/>
  <c r="V1970" i="38"/>
  <c r="U1971" i="38"/>
  <c r="V1971" i="38"/>
  <c r="U1972" i="38"/>
  <c r="V1972" i="38"/>
  <c r="U1973" i="38"/>
  <c r="V1973" i="38"/>
  <c r="U1974" i="38"/>
  <c r="V1974" i="38"/>
  <c r="U1975" i="38"/>
  <c r="V1975" i="38"/>
  <c r="U1976" i="38"/>
  <c r="V1976" i="38"/>
  <c r="U1977" i="38"/>
  <c r="V1977" i="38"/>
  <c r="U1978" i="38"/>
  <c r="V1978" i="38"/>
  <c r="U1979" i="38"/>
  <c r="V1979" i="38"/>
  <c r="U1980" i="38"/>
  <c r="V1980" i="38"/>
  <c r="U1981" i="38"/>
  <c r="V1981" i="38"/>
  <c r="U1982" i="38"/>
  <c r="V1982" i="38"/>
  <c r="U1983" i="38"/>
  <c r="V1983" i="38"/>
  <c r="U1984" i="38"/>
  <c r="V1984" i="38"/>
  <c r="U1985" i="38"/>
  <c r="V1985" i="38"/>
  <c r="U1986" i="38"/>
  <c r="V1986" i="38"/>
  <c r="U1987" i="38"/>
  <c r="V1987" i="38"/>
  <c r="U1988" i="38"/>
  <c r="V1988" i="38"/>
  <c r="U1989" i="38"/>
  <c r="V1989" i="38"/>
  <c r="U1990" i="38"/>
  <c r="V1990" i="38"/>
  <c r="U1991" i="38"/>
  <c r="V1991" i="38"/>
  <c r="U1992" i="38"/>
  <c r="V1992" i="38"/>
  <c r="U1993" i="38"/>
  <c r="V1993" i="38"/>
  <c r="U1994" i="38"/>
  <c r="V1994" i="38"/>
  <c r="U1995" i="38"/>
  <c r="V1995" i="38"/>
  <c r="U1996" i="38"/>
  <c r="V1996" i="38"/>
  <c r="U1997" i="38"/>
  <c r="V1997" i="38"/>
  <c r="U1998" i="38"/>
  <c r="V1998" i="38"/>
  <c r="U1999" i="38"/>
  <c r="V1999" i="38"/>
  <c r="U2000" i="38"/>
  <c r="V2000" i="38"/>
  <c r="U2001" i="38"/>
  <c r="V2001" i="38"/>
  <c r="U2002" i="38"/>
  <c r="V2002" i="38"/>
  <c r="U2003" i="38"/>
  <c r="V2003" i="38"/>
  <c r="U2004" i="38"/>
  <c r="V2004" i="38"/>
  <c r="U2005" i="38"/>
  <c r="V2005" i="38"/>
  <c r="U2006" i="38"/>
  <c r="V2006" i="38"/>
  <c r="U2007" i="38"/>
  <c r="V2007" i="38"/>
  <c r="U2008" i="38"/>
  <c r="V2008" i="38"/>
  <c r="U2009" i="38"/>
  <c r="V2009" i="38"/>
  <c r="U2010" i="38"/>
  <c r="V2010" i="38"/>
  <c r="U2011" i="38"/>
  <c r="V2011" i="38"/>
  <c r="U2012" i="38"/>
  <c r="V2012" i="38"/>
  <c r="U2013" i="38"/>
  <c r="V2013" i="38"/>
  <c r="U2014" i="38"/>
  <c r="V2014" i="38"/>
  <c r="U2015" i="38"/>
  <c r="V2015" i="38"/>
  <c r="U2016" i="38"/>
  <c r="V2016" i="38"/>
  <c r="U2017" i="38"/>
  <c r="V2017" i="38"/>
  <c r="U2018" i="38"/>
  <c r="V2018" i="38"/>
  <c r="U2019" i="38"/>
  <c r="V2019" i="38"/>
  <c r="U2020" i="38"/>
  <c r="V2020" i="38"/>
  <c r="U2021" i="38"/>
  <c r="V2021" i="38"/>
  <c r="U2022" i="38"/>
  <c r="V2022" i="38"/>
  <c r="U2023" i="38"/>
  <c r="V2023" i="38"/>
  <c r="U2024" i="38"/>
  <c r="V2024" i="38"/>
  <c r="U2025" i="38"/>
  <c r="V2025" i="38"/>
  <c r="U2026" i="38"/>
  <c r="V2026" i="38"/>
  <c r="U2027" i="38"/>
  <c r="V2027" i="38"/>
  <c r="U2028" i="38"/>
  <c r="V2028" i="38"/>
  <c r="U2029" i="38"/>
  <c r="V2029" i="38"/>
  <c r="U2030" i="38"/>
  <c r="V2030" i="38"/>
  <c r="U2031" i="38"/>
  <c r="V2031" i="38"/>
  <c r="U2032" i="38"/>
  <c r="V2032" i="38"/>
  <c r="U2033" i="38"/>
  <c r="V2033" i="38"/>
  <c r="U2034" i="38"/>
  <c r="V2034" i="38"/>
  <c r="U2035" i="38"/>
  <c r="V2035" i="38"/>
  <c r="U2036" i="38"/>
  <c r="V2036" i="38"/>
  <c r="U2037" i="38"/>
  <c r="V2037" i="38"/>
  <c r="U2038" i="38"/>
  <c r="V2038" i="38"/>
  <c r="U2039" i="38"/>
  <c r="V2039" i="38"/>
  <c r="U2040" i="38"/>
  <c r="V2040" i="38"/>
  <c r="U2041" i="38"/>
  <c r="V2041" i="38"/>
  <c r="U2042" i="38"/>
  <c r="V2042" i="38"/>
  <c r="U2043" i="38"/>
  <c r="V2043" i="38"/>
  <c r="U2044" i="38"/>
  <c r="V2044" i="38"/>
  <c r="U2045" i="38"/>
  <c r="V2045" i="38"/>
  <c r="U2046" i="38"/>
  <c r="V2046" i="38"/>
  <c r="U2047" i="38"/>
  <c r="V2047" i="38"/>
  <c r="U2048" i="38"/>
  <c r="V2048" i="38"/>
  <c r="U2049" i="38"/>
  <c r="V2049" i="38"/>
  <c r="U2050" i="38"/>
  <c r="V2050" i="38"/>
  <c r="U2051" i="38"/>
  <c r="V2051" i="38"/>
  <c r="U2052" i="38"/>
  <c r="V2052" i="38"/>
  <c r="U2053" i="38"/>
  <c r="V2053" i="38"/>
  <c r="U2054" i="38"/>
  <c r="V2054" i="38"/>
  <c r="U2055" i="38"/>
  <c r="V2055" i="38"/>
  <c r="U2056" i="38"/>
  <c r="V2056" i="38"/>
  <c r="U2057" i="38"/>
  <c r="V2057" i="38"/>
  <c r="U2058" i="38"/>
  <c r="V2058" i="38"/>
  <c r="U2059" i="38"/>
  <c r="V2059" i="38"/>
  <c r="U2060" i="38"/>
  <c r="V2060" i="38"/>
  <c r="U2061" i="38"/>
  <c r="V2061" i="38"/>
  <c r="U2062" i="38"/>
  <c r="V2062" i="38"/>
  <c r="U2063" i="38"/>
  <c r="V2063" i="38"/>
  <c r="U2064" i="38"/>
  <c r="V2064" i="38"/>
  <c r="U2065" i="38"/>
  <c r="V2065" i="38"/>
  <c r="U2066" i="38"/>
  <c r="V2066" i="38"/>
  <c r="U2067" i="38"/>
  <c r="V2067" i="38"/>
  <c r="U2068" i="38"/>
  <c r="V2068" i="38"/>
  <c r="U2069" i="38"/>
  <c r="V2069" i="38"/>
  <c r="U2070" i="38"/>
  <c r="V2070" i="38"/>
  <c r="U2071" i="38"/>
  <c r="V2071" i="38"/>
  <c r="U2072" i="38"/>
  <c r="V2072" i="38"/>
  <c r="U2073" i="38"/>
  <c r="V2073" i="38"/>
  <c r="U2074" i="38"/>
  <c r="V2074" i="38"/>
  <c r="U2075" i="38"/>
  <c r="V2075" i="38"/>
  <c r="U2076" i="38"/>
  <c r="V2076" i="38"/>
  <c r="U2077" i="38"/>
  <c r="V2077" i="38"/>
  <c r="U2078" i="38"/>
  <c r="V2078" i="38"/>
  <c r="U2079" i="38"/>
  <c r="V2079" i="38"/>
  <c r="U2080" i="38"/>
  <c r="V2080" i="38"/>
  <c r="U2081" i="38"/>
  <c r="V2081" i="38"/>
  <c r="U2082" i="38"/>
  <c r="V2082" i="38"/>
  <c r="U2083" i="38"/>
  <c r="V2083" i="38"/>
  <c r="U2084" i="38"/>
  <c r="V2084" i="38"/>
  <c r="U2085" i="38"/>
  <c r="V2085" i="38"/>
  <c r="U2086" i="38"/>
  <c r="V2086" i="38"/>
  <c r="U2087" i="38"/>
  <c r="V2087" i="38"/>
  <c r="U2088" i="38"/>
  <c r="V2088" i="38"/>
  <c r="U2089" i="38"/>
  <c r="V2089" i="38"/>
  <c r="U2090" i="38"/>
  <c r="V2090" i="38"/>
  <c r="U2091" i="38"/>
  <c r="V2091" i="38"/>
  <c r="U2092" i="38"/>
  <c r="V2092" i="38"/>
  <c r="U2093" i="38"/>
  <c r="V2093" i="38"/>
  <c r="U2094" i="38"/>
  <c r="V2094" i="38"/>
  <c r="U2095" i="38"/>
  <c r="V2095" i="38"/>
  <c r="U2096" i="38"/>
  <c r="V2096" i="38"/>
  <c r="U2097" i="38"/>
  <c r="V2097" i="38"/>
  <c r="U2098" i="38"/>
  <c r="V2098" i="38"/>
  <c r="U2099" i="38"/>
  <c r="V2099" i="38"/>
  <c r="U2100" i="38"/>
  <c r="V2100" i="38"/>
  <c r="U2101" i="38"/>
  <c r="V2101" i="38"/>
  <c r="U2102" i="38"/>
  <c r="V2102" i="38"/>
  <c r="U2103" i="38"/>
  <c r="V2103" i="38"/>
  <c r="U2104" i="38"/>
  <c r="V2104" i="38"/>
  <c r="U2105" i="38"/>
  <c r="V2105" i="38"/>
  <c r="U2106" i="38"/>
  <c r="V2106" i="38"/>
  <c r="U2107" i="38"/>
  <c r="V2107" i="38"/>
  <c r="U2108" i="38"/>
  <c r="V2108" i="38"/>
  <c r="U2109" i="38"/>
  <c r="V2109" i="38"/>
  <c r="U2110" i="38"/>
  <c r="V2110" i="38"/>
  <c r="U2111" i="38"/>
  <c r="V2111" i="38"/>
  <c r="U2112" i="38"/>
  <c r="V2112" i="38"/>
  <c r="U2113" i="38"/>
  <c r="V2113" i="38"/>
  <c r="U2114" i="38"/>
  <c r="V2114" i="38"/>
  <c r="U2115" i="38"/>
  <c r="V2115" i="38"/>
  <c r="U2116" i="38"/>
  <c r="V2116" i="38"/>
  <c r="U2117" i="38"/>
  <c r="V2117" i="38"/>
  <c r="U2118" i="38"/>
  <c r="V2118" i="38"/>
  <c r="U2119" i="38"/>
  <c r="V2119" i="38"/>
  <c r="U2120" i="38"/>
  <c r="V2120" i="38"/>
  <c r="U2121" i="38"/>
  <c r="V2121" i="38"/>
  <c r="U2122" i="38"/>
  <c r="V2122" i="38"/>
  <c r="U2123" i="38"/>
  <c r="V2123" i="38"/>
  <c r="U2124" i="38"/>
  <c r="V2124" i="38"/>
  <c r="U2125" i="38"/>
  <c r="V2125" i="38"/>
  <c r="U2126" i="38"/>
  <c r="V2126" i="38"/>
  <c r="U2127" i="38"/>
  <c r="V2127" i="38"/>
  <c r="U2128" i="38"/>
  <c r="V2128" i="38"/>
  <c r="U2129" i="38"/>
  <c r="V2129" i="38"/>
  <c r="U2130" i="38"/>
  <c r="V2130" i="38"/>
  <c r="U2131" i="38"/>
  <c r="V2131" i="38"/>
  <c r="U2132" i="38"/>
  <c r="V2132" i="38"/>
  <c r="U2133" i="38"/>
  <c r="V2133" i="38"/>
  <c r="U2134" i="38"/>
  <c r="V2134" i="38"/>
  <c r="U2135" i="38"/>
  <c r="V2135" i="38"/>
  <c r="U2136" i="38"/>
  <c r="V2136" i="38"/>
  <c r="U2137" i="38"/>
  <c r="V2137" i="38"/>
  <c r="U2138" i="38"/>
  <c r="V2138" i="38"/>
  <c r="U2139" i="38"/>
  <c r="V2139" i="38"/>
  <c r="U2140" i="38"/>
  <c r="V2140" i="38"/>
  <c r="U2141" i="38"/>
  <c r="V2141" i="38"/>
  <c r="U2142" i="38"/>
  <c r="V2142" i="38"/>
  <c r="U2143" i="38"/>
  <c r="V2143" i="38"/>
  <c r="U2144" i="38"/>
  <c r="V2144" i="38"/>
  <c r="U2145" i="38"/>
  <c r="V2145" i="38"/>
  <c r="U2146" i="38"/>
  <c r="V2146" i="38"/>
  <c r="U2147" i="38"/>
  <c r="V2147" i="38"/>
  <c r="U2148" i="38"/>
  <c r="V2148" i="38"/>
  <c r="U2149" i="38"/>
  <c r="V2149" i="38"/>
  <c r="U2150" i="38"/>
  <c r="V2150" i="38"/>
  <c r="U2151" i="38"/>
  <c r="V2151" i="38"/>
  <c r="U2152" i="38"/>
  <c r="V2152" i="38"/>
  <c r="U2153" i="38"/>
  <c r="V2153" i="38"/>
  <c r="U2154" i="38"/>
  <c r="V2154" i="38"/>
  <c r="U2155" i="38"/>
  <c r="V2155" i="38"/>
  <c r="U2156" i="38"/>
  <c r="V2156" i="38"/>
  <c r="U2157" i="38"/>
  <c r="V2157" i="38"/>
  <c r="U2158" i="38"/>
  <c r="V2158" i="38"/>
  <c r="U2159" i="38"/>
  <c r="V2159" i="38"/>
  <c r="U2160" i="38"/>
  <c r="V2160" i="38"/>
  <c r="U2161" i="38"/>
  <c r="V2161" i="38"/>
  <c r="U2162" i="38"/>
  <c r="V2162" i="38"/>
  <c r="U2163" i="38"/>
  <c r="V2163" i="38"/>
  <c r="U2164" i="38"/>
  <c r="V2164" i="38"/>
  <c r="U2165" i="38"/>
  <c r="V2165" i="38"/>
  <c r="U2166" i="38"/>
  <c r="V2166" i="38"/>
  <c r="U2167" i="38"/>
  <c r="V2167" i="38"/>
  <c r="U2168" i="38"/>
  <c r="V2168" i="38"/>
  <c r="U2169" i="38"/>
  <c r="V2169" i="38"/>
  <c r="U2170" i="38"/>
  <c r="V2170" i="38"/>
  <c r="U2171" i="38"/>
  <c r="V2171" i="38"/>
  <c r="U2172" i="38"/>
  <c r="V2172" i="38"/>
  <c r="U2173" i="38"/>
  <c r="V2173" i="38"/>
  <c r="U2174" i="38"/>
  <c r="V2174" i="38"/>
  <c r="U2175" i="38"/>
  <c r="V2175" i="38"/>
  <c r="U2176" i="38"/>
  <c r="V2176" i="38"/>
  <c r="U2177" i="38"/>
  <c r="V2177" i="38"/>
  <c r="U2178" i="38"/>
  <c r="V2178" i="38"/>
  <c r="U2179" i="38"/>
  <c r="V2179" i="38"/>
  <c r="U2180" i="38"/>
  <c r="V2180" i="38"/>
  <c r="U2181" i="38"/>
  <c r="V2181" i="38"/>
  <c r="U2182" i="38"/>
  <c r="V2182" i="38"/>
  <c r="U2183" i="38"/>
  <c r="V2183" i="38"/>
  <c r="U2184" i="38"/>
  <c r="V2184" i="38"/>
  <c r="U2185" i="38"/>
  <c r="V2185" i="38"/>
  <c r="U2186" i="38"/>
  <c r="V2186" i="38"/>
  <c r="U2187" i="38"/>
  <c r="V2187" i="38"/>
  <c r="U2188" i="38"/>
  <c r="V2188" i="38"/>
  <c r="U2189" i="38"/>
  <c r="V2189" i="38"/>
  <c r="U2190" i="38"/>
  <c r="V2190" i="38"/>
  <c r="U2191" i="38"/>
  <c r="V2191" i="38"/>
  <c r="U2192" i="38"/>
  <c r="V2192" i="38"/>
  <c r="U2193" i="38"/>
  <c r="V2193" i="38"/>
  <c r="U2194" i="38"/>
  <c r="V2194" i="38"/>
  <c r="U2195" i="38"/>
  <c r="V2195" i="38"/>
  <c r="U2196" i="38"/>
  <c r="V2196" i="38"/>
  <c r="U2197" i="38"/>
  <c r="V2197" i="38"/>
  <c r="U2198" i="38"/>
  <c r="V2198" i="38"/>
  <c r="U2199" i="38"/>
  <c r="V2199" i="38"/>
  <c r="U2200" i="38"/>
  <c r="V2200" i="38"/>
  <c r="U2201" i="38"/>
  <c r="V2201" i="38"/>
  <c r="U2202" i="38"/>
  <c r="V2202" i="38"/>
  <c r="U2203" i="38"/>
  <c r="V2203" i="38"/>
  <c r="U2204" i="38"/>
  <c r="V2204" i="38"/>
  <c r="U2205" i="38"/>
  <c r="V2205" i="38"/>
  <c r="U2206" i="38"/>
  <c r="V2206" i="38"/>
  <c r="U2207" i="38"/>
  <c r="V2207" i="38"/>
  <c r="U2208" i="38"/>
  <c r="V2208" i="38"/>
  <c r="U2209" i="38"/>
  <c r="V2209" i="38"/>
  <c r="U2210" i="38"/>
  <c r="V2210" i="38"/>
  <c r="U2211" i="38"/>
  <c r="V2211" i="38"/>
  <c r="U2212" i="38"/>
  <c r="V2212" i="38"/>
  <c r="U2213" i="38"/>
  <c r="V2213" i="38"/>
  <c r="U2214" i="38"/>
  <c r="V2214" i="38"/>
  <c r="U2215" i="38"/>
  <c r="V2215" i="38"/>
  <c r="U2216" i="38"/>
  <c r="V2216" i="38"/>
  <c r="U2217" i="38"/>
  <c r="V2217" i="38"/>
  <c r="U2218" i="38"/>
  <c r="V2218" i="38"/>
  <c r="U2219" i="38"/>
  <c r="V2219" i="38"/>
  <c r="U2220" i="38"/>
  <c r="V2220" i="38"/>
  <c r="U2221" i="38"/>
  <c r="V2221" i="38"/>
  <c r="U2222" i="38"/>
  <c r="V2222" i="38"/>
  <c r="U2223" i="38"/>
  <c r="V2223" i="38"/>
  <c r="U2224" i="38"/>
  <c r="V2224" i="38"/>
  <c r="U2225" i="38"/>
  <c r="V2225" i="38"/>
  <c r="U2226" i="38"/>
  <c r="V2226" i="38"/>
  <c r="U2227" i="38"/>
  <c r="V2227" i="38"/>
  <c r="U2228" i="38"/>
  <c r="V2228" i="38"/>
  <c r="U2229" i="38"/>
  <c r="V2229" i="38"/>
  <c r="U2230" i="38"/>
  <c r="V2230" i="38"/>
  <c r="U2231" i="38"/>
  <c r="V2231" i="38"/>
  <c r="U2232" i="38"/>
  <c r="V2232" i="38"/>
  <c r="U2233" i="38"/>
  <c r="V2233" i="38"/>
  <c r="U2234" i="38"/>
  <c r="V2234" i="38"/>
  <c r="U2235" i="38"/>
  <c r="V2235" i="38"/>
  <c r="U2236" i="38"/>
  <c r="V2236" i="38"/>
  <c r="U2237" i="38"/>
  <c r="V2237" i="38"/>
  <c r="U2238" i="38"/>
  <c r="V2238" i="38"/>
  <c r="U2239" i="38"/>
  <c r="V2239" i="38"/>
  <c r="U2240" i="38"/>
  <c r="V2240" i="38"/>
  <c r="U2241" i="38"/>
  <c r="V2241" i="38"/>
  <c r="U2242" i="38"/>
  <c r="V2242" i="38"/>
  <c r="U2243" i="38"/>
  <c r="V2243" i="38"/>
  <c r="U2244" i="38"/>
  <c r="V2244" i="38"/>
  <c r="U2245" i="38"/>
  <c r="V2245" i="38"/>
  <c r="U2246" i="38"/>
  <c r="V2246" i="38"/>
  <c r="U2247" i="38"/>
  <c r="V2247" i="38"/>
  <c r="U2248" i="38"/>
  <c r="V2248" i="38"/>
  <c r="U2249" i="38"/>
  <c r="V2249" i="38"/>
  <c r="U2250" i="38"/>
  <c r="V2250" i="38"/>
  <c r="U2251" i="38"/>
  <c r="V2251" i="38"/>
  <c r="U2252" i="38"/>
  <c r="V2252" i="38"/>
  <c r="U2253" i="38"/>
  <c r="V2253" i="38"/>
  <c r="U2254" i="38"/>
  <c r="V2254" i="38"/>
  <c r="U2255" i="38"/>
  <c r="V2255" i="38"/>
  <c r="U2256" i="38"/>
  <c r="V2256" i="38"/>
  <c r="U2257" i="38"/>
  <c r="V2257" i="38"/>
  <c r="U2258" i="38"/>
  <c r="V2258" i="38"/>
  <c r="U2259" i="38"/>
  <c r="V2259" i="38"/>
  <c r="U2260" i="38"/>
  <c r="V2260" i="38"/>
  <c r="U2261" i="38"/>
  <c r="V2261" i="38"/>
  <c r="U2262" i="38"/>
  <c r="V2262" i="38"/>
  <c r="U2263" i="38"/>
  <c r="V2263" i="38"/>
  <c r="U2264" i="38"/>
  <c r="V2264" i="38"/>
  <c r="U2265" i="38"/>
  <c r="V2265" i="38"/>
  <c r="U2266" i="38"/>
  <c r="V2266" i="38"/>
  <c r="U2267" i="38"/>
  <c r="V2267" i="38"/>
  <c r="U2268" i="38"/>
  <c r="V2268" i="38"/>
  <c r="U2269" i="38"/>
  <c r="V2269" i="38"/>
  <c r="U2270" i="38"/>
  <c r="V2270" i="38"/>
  <c r="U2271" i="38"/>
  <c r="V2271" i="38"/>
  <c r="U2272" i="38"/>
  <c r="V2272" i="38"/>
  <c r="U2273" i="38"/>
  <c r="V2273" i="38"/>
  <c r="U2274" i="38"/>
  <c r="V2274" i="38"/>
  <c r="U2275" i="38"/>
  <c r="V2275" i="38"/>
  <c r="U2276" i="38"/>
  <c r="V2276" i="38"/>
  <c r="U2277" i="38"/>
  <c r="V2277" i="38"/>
  <c r="U2278" i="38"/>
  <c r="V2278" i="38"/>
  <c r="U2279" i="38"/>
  <c r="V2279" i="38"/>
  <c r="U2280" i="38"/>
  <c r="V2280" i="38"/>
  <c r="U2281" i="38"/>
  <c r="V2281" i="38"/>
  <c r="U2282" i="38"/>
  <c r="V2282" i="38"/>
  <c r="U2283" i="38"/>
  <c r="V2283" i="38"/>
  <c r="U2284" i="38"/>
  <c r="V2284" i="38"/>
  <c r="U2285" i="38"/>
  <c r="V2285" i="38"/>
  <c r="U2286" i="38"/>
  <c r="V2286" i="38"/>
  <c r="U2287" i="38"/>
  <c r="V2287" i="38"/>
  <c r="U2288" i="38"/>
  <c r="V2288" i="38"/>
  <c r="U2289" i="38"/>
  <c r="V2289" i="38"/>
  <c r="U2290" i="38"/>
  <c r="V2290" i="38"/>
  <c r="U2291" i="38"/>
  <c r="V2291" i="38"/>
  <c r="U2292" i="38"/>
  <c r="V2292" i="38"/>
  <c r="U2293" i="38"/>
  <c r="V2293" i="38"/>
  <c r="U2294" i="38"/>
  <c r="V2294" i="38"/>
  <c r="U2295" i="38"/>
  <c r="V2295" i="38"/>
  <c r="U2296" i="38"/>
  <c r="V2296" i="38"/>
  <c r="U2297" i="38"/>
  <c r="V2297" i="38"/>
  <c r="U2298" i="38"/>
  <c r="V2298" i="38"/>
  <c r="U2299" i="38"/>
  <c r="V2299" i="38"/>
  <c r="U2300" i="38"/>
  <c r="V2300" i="38"/>
  <c r="U2301" i="38"/>
  <c r="V2301" i="38"/>
  <c r="U2302" i="38"/>
  <c r="V2302" i="38"/>
  <c r="U2303" i="38"/>
  <c r="V2303" i="38"/>
  <c r="U2304" i="38"/>
  <c r="V2304" i="38"/>
  <c r="U2305" i="38"/>
  <c r="V2305" i="38"/>
  <c r="U2306" i="38"/>
  <c r="V2306" i="38"/>
  <c r="U2307" i="38"/>
  <c r="V2307" i="38"/>
  <c r="U2308" i="38"/>
  <c r="V2308" i="38"/>
  <c r="U2309" i="38"/>
  <c r="V2309" i="38"/>
  <c r="U2310" i="38"/>
  <c r="V2310" i="38"/>
  <c r="U2311" i="38"/>
  <c r="V2311" i="38"/>
  <c r="U2312" i="38"/>
  <c r="V2312" i="38"/>
  <c r="U2313" i="38"/>
  <c r="V2313" i="38"/>
  <c r="U2314" i="38"/>
  <c r="V2314" i="38"/>
  <c r="U2315" i="38"/>
  <c r="V2315" i="38"/>
  <c r="U2316" i="38"/>
  <c r="V2316" i="38"/>
  <c r="U2317" i="38"/>
  <c r="V2317" i="38"/>
  <c r="U2318" i="38"/>
  <c r="V2318" i="38"/>
  <c r="U2319" i="38"/>
  <c r="V2319" i="38"/>
  <c r="U2320" i="38"/>
  <c r="V2320" i="38"/>
  <c r="U2321" i="38"/>
  <c r="V2321" i="38"/>
  <c r="U2322" i="38"/>
  <c r="V2322" i="38"/>
  <c r="U2323" i="38"/>
  <c r="V2323" i="38"/>
  <c r="U2324" i="38"/>
  <c r="V2324" i="38"/>
  <c r="U2325" i="38"/>
  <c r="V2325" i="38"/>
  <c r="U2326" i="38"/>
  <c r="V2326" i="38"/>
  <c r="U2327" i="38"/>
  <c r="V2327" i="38"/>
  <c r="U2328" i="38"/>
  <c r="V2328" i="38"/>
  <c r="U2329" i="38"/>
  <c r="V2329" i="38"/>
  <c r="U2330" i="38"/>
  <c r="V2330" i="38"/>
  <c r="U2331" i="38"/>
  <c r="V2331" i="38"/>
  <c r="U2332" i="38"/>
  <c r="V2332" i="38"/>
  <c r="U2333" i="38"/>
  <c r="V2333" i="38"/>
  <c r="U2334" i="38"/>
  <c r="V2334" i="38"/>
  <c r="U2335" i="38"/>
  <c r="V2335" i="38"/>
  <c r="U2336" i="38"/>
  <c r="V2336" i="38"/>
  <c r="U2337" i="38"/>
  <c r="V2337" i="38"/>
  <c r="U2338" i="38"/>
  <c r="V2338" i="38"/>
  <c r="V23" i="38"/>
  <c r="W23" i="38"/>
  <c r="U23" i="38"/>
  <c r="S166" i="38"/>
  <c r="S167" i="38"/>
  <c r="S168" i="38"/>
  <c r="S169" i="38"/>
  <c r="S170" i="38"/>
  <c r="S171" i="38"/>
  <c r="S172" i="38"/>
  <c r="S173" i="38"/>
  <c r="S174" i="38"/>
  <c r="S175" i="38"/>
  <c r="S176" i="38"/>
  <c r="S177" i="38"/>
  <c r="S178" i="38"/>
  <c r="S179" i="38"/>
  <c r="S180" i="38"/>
  <c r="S181" i="38"/>
  <c r="S182" i="38"/>
  <c r="S183" i="38"/>
  <c r="S184" i="38"/>
  <c r="S185" i="38"/>
  <c r="S186" i="38"/>
  <c r="S187" i="38"/>
  <c r="S188" i="38"/>
  <c r="S189" i="38"/>
  <c r="S190" i="38"/>
  <c r="S191" i="38"/>
  <c r="S192" i="38"/>
  <c r="S193" i="38"/>
  <c r="S194" i="38"/>
  <c r="S195" i="38"/>
  <c r="S196" i="38"/>
  <c r="S197" i="38"/>
  <c r="S198" i="38"/>
  <c r="S199" i="38"/>
  <c r="S200" i="38"/>
  <c r="S201" i="38"/>
  <c r="S202" i="38"/>
  <c r="S203" i="38"/>
  <c r="S204" i="38"/>
  <c r="S205" i="38"/>
  <c r="S206" i="38"/>
  <c r="S207" i="38"/>
  <c r="S208" i="38"/>
  <c r="S209" i="38"/>
  <c r="S210" i="38"/>
  <c r="S211" i="38"/>
  <c r="S212" i="38"/>
  <c r="S213" i="38"/>
  <c r="S214" i="38"/>
  <c r="S215" i="38"/>
  <c r="S216" i="38"/>
  <c r="S217" i="38"/>
  <c r="S218" i="38"/>
  <c r="S219" i="38"/>
  <c r="S220" i="38"/>
  <c r="S221" i="38"/>
  <c r="S222" i="38"/>
  <c r="S223" i="38"/>
  <c r="S224" i="38"/>
  <c r="S225" i="38"/>
  <c r="S226" i="38"/>
  <c r="S227" i="38"/>
  <c r="S228" i="38"/>
  <c r="S229" i="38"/>
  <c r="S230" i="38"/>
  <c r="S231" i="38"/>
  <c r="S232" i="38"/>
  <c r="S233" i="38"/>
  <c r="S234" i="38"/>
  <c r="S235" i="38"/>
  <c r="S236" i="38"/>
  <c r="S237" i="38"/>
  <c r="S238" i="38"/>
  <c r="S239" i="38"/>
  <c r="S240" i="38"/>
  <c r="S241" i="38"/>
  <c r="S242" i="38"/>
  <c r="S243" i="38"/>
  <c r="S244" i="38"/>
  <c r="S245" i="38"/>
  <c r="S246" i="38"/>
  <c r="S247" i="38"/>
  <c r="S248" i="38"/>
  <c r="S249" i="38"/>
  <c r="S250" i="38"/>
  <c r="S251" i="38"/>
  <c r="S252" i="38"/>
  <c r="S253" i="38"/>
  <c r="S254" i="38"/>
  <c r="S255" i="38"/>
  <c r="S256" i="38"/>
  <c r="S257" i="38"/>
  <c r="S258" i="38"/>
  <c r="S259" i="38"/>
  <c r="S260" i="38"/>
  <c r="S261" i="38"/>
  <c r="S262" i="38"/>
  <c r="S263" i="38"/>
  <c r="S264" i="38"/>
  <c r="S265" i="38"/>
  <c r="S266" i="38"/>
  <c r="S267" i="38"/>
  <c r="S268" i="38"/>
  <c r="S269" i="38"/>
  <c r="S270" i="38"/>
  <c r="S271" i="38"/>
  <c r="S272" i="38"/>
  <c r="S273" i="38"/>
  <c r="S274" i="38"/>
  <c r="S275" i="38"/>
  <c r="S276" i="38"/>
  <c r="S277" i="38"/>
  <c r="S278" i="38"/>
  <c r="S279" i="38"/>
  <c r="S280" i="38"/>
  <c r="S281" i="38"/>
  <c r="S282" i="38"/>
  <c r="S283" i="38"/>
  <c r="S284" i="38"/>
  <c r="S285" i="38"/>
  <c r="S286" i="38"/>
  <c r="S287" i="38"/>
  <c r="S288" i="38"/>
  <c r="S289" i="38"/>
  <c r="S290" i="38"/>
  <c r="S291" i="38"/>
  <c r="S292" i="38"/>
  <c r="S293" i="38"/>
  <c r="S294" i="38"/>
  <c r="S295" i="38"/>
  <c r="S296" i="38"/>
  <c r="S297" i="38"/>
  <c r="S298" i="38"/>
  <c r="S299" i="38"/>
  <c r="S300" i="38"/>
  <c r="S301" i="38"/>
  <c r="S302" i="38"/>
  <c r="S303" i="38"/>
  <c r="S304" i="38"/>
  <c r="S305" i="38"/>
  <c r="S306" i="38"/>
  <c r="S307" i="38"/>
  <c r="S308" i="38"/>
  <c r="S309" i="38"/>
  <c r="S310" i="38"/>
  <c r="S311" i="38"/>
  <c r="S312" i="38"/>
  <c r="S313" i="38"/>
  <c r="S314" i="38"/>
  <c r="S315" i="38"/>
  <c r="S316" i="38"/>
  <c r="S317" i="38"/>
  <c r="S318" i="38"/>
  <c r="S319" i="38"/>
  <c r="S320" i="38"/>
  <c r="S321" i="38"/>
  <c r="S322" i="38"/>
  <c r="S323" i="38"/>
  <c r="S324" i="38"/>
  <c r="S325" i="38"/>
  <c r="S326" i="38"/>
  <c r="S327" i="38"/>
  <c r="S328" i="38"/>
  <c r="S329" i="38"/>
  <c r="S330" i="38"/>
  <c r="S331" i="38"/>
  <c r="S332" i="38"/>
  <c r="S333" i="38"/>
  <c r="S334" i="38"/>
  <c r="S335" i="38"/>
  <c r="S336" i="38"/>
  <c r="S337" i="38"/>
  <c r="S338" i="38"/>
  <c r="S339" i="38"/>
  <c r="S340" i="38"/>
  <c r="S341" i="38"/>
  <c r="S342" i="38"/>
  <c r="S343" i="38"/>
  <c r="S344" i="38"/>
  <c r="S345" i="38"/>
  <c r="S346" i="38"/>
  <c r="S347" i="38"/>
  <c r="S348" i="38"/>
  <c r="S349" i="38"/>
  <c r="S350" i="38"/>
  <c r="S351" i="38"/>
  <c r="S352" i="38"/>
  <c r="S353" i="38"/>
  <c r="S354" i="38"/>
  <c r="S355" i="38"/>
  <c r="S356" i="38"/>
  <c r="S357" i="38"/>
  <c r="S358" i="38"/>
  <c r="S359" i="38"/>
  <c r="S360" i="38"/>
  <c r="S361" i="38"/>
  <c r="S362" i="38"/>
  <c r="S363" i="38"/>
  <c r="S364" i="38"/>
  <c r="S365" i="38"/>
  <c r="S366" i="38"/>
  <c r="S367" i="38"/>
  <c r="S368" i="38"/>
  <c r="S369" i="38"/>
  <c r="S370" i="38"/>
  <c r="S371" i="38"/>
  <c r="S372" i="38"/>
  <c r="S373" i="38"/>
  <c r="S374" i="38"/>
  <c r="S375" i="38"/>
  <c r="S376" i="38"/>
  <c r="S377" i="38"/>
  <c r="S378" i="38"/>
  <c r="S379" i="38"/>
  <c r="S380" i="38"/>
  <c r="S381" i="38"/>
  <c r="S382" i="38"/>
  <c r="S383" i="38"/>
  <c r="S384" i="38"/>
  <c r="S385" i="38"/>
  <c r="S386" i="38"/>
  <c r="S387" i="38"/>
  <c r="S388" i="38"/>
  <c r="S389" i="38"/>
  <c r="S390" i="38"/>
  <c r="S391" i="38"/>
  <c r="S392" i="38"/>
  <c r="S393" i="38"/>
  <c r="S394" i="38"/>
  <c r="S395" i="38"/>
  <c r="S396" i="38"/>
  <c r="S397" i="38"/>
  <c r="S398" i="38"/>
  <c r="S399" i="38"/>
  <c r="S400" i="38"/>
  <c r="S401" i="38"/>
  <c r="S402" i="38"/>
  <c r="S403" i="38"/>
  <c r="S404" i="38"/>
  <c r="S405" i="38"/>
  <c r="S406" i="38"/>
  <c r="S407" i="38"/>
  <c r="S408" i="38"/>
  <c r="S409" i="38"/>
  <c r="S410" i="38"/>
  <c r="S411" i="38"/>
  <c r="S412" i="38"/>
  <c r="S413" i="38"/>
  <c r="S414" i="38"/>
  <c r="S415" i="38"/>
  <c r="S416" i="38"/>
  <c r="S417" i="38"/>
  <c r="S418" i="38"/>
  <c r="S419" i="38"/>
  <c r="S420" i="38"/>
  <c r="S421" i="38"/>
  <c r="S422" i="38"/>
  <c r="S423" i="38"/>
  <c r="S424" i="38"/>
  <c r="S425" i="38"/>
  <c r="S426" i="38"/>
  <c r="S427" i="38"/>
  <c r="S428" i="38"/>
  <c r="S429" i="38"/>
  <c r="S430" i="38"/>
  <c r="S431" i="38"/>
  <c r="S432" i="38"/>
  <c r="S433" i="38"/>
  <c r="S434" i="38"/>
  <c r="S435" i="38"/>
  <c r="S436" i="38"/>
  <c r="S437" i="38"/>
  <c r="S438" i="38"/>
  <c r="S439" i="38"/>
  <c r="S440" i="38"/>
  <c r="S441" i="38"/>
  <c r="S442" i="38"/>
  <c r="S443" i="38"/>
  <c r="S444" i="38"/>
  <c r="S445" i="38"/>
  <c r="S446" i="38"/>
  <c r="S447" i="38"/>
  <c r="S448" i="38"/>
  <c r="S449" i="38"/>
  <c r="S450" i="38"/>
  <c r="S451" i="38"/>
  <c r="S452" i="38"/>
  <c r="S453" i="38"/>
  <c r="S454" i="38"/>
  <c r="S455" i="38"/>
  <c r="S456" i="38"/>
  <c r="S457" i="38"/>
  <c r="S458" i="38"/>
  <c r="S459" i="38"/>
  <c r="S460" i="38"/>
  <c r="S461" i="38"/>
  <c r="S462" i="38"/>
  <c r="S463" i="38"/>
  <c r="S464" i="38"/>
  <c r="S465" i="38"/>
  <c r="S466" i="38"/>
  <c r="S467" i="38"/>
  <c r="S468" i="38"/>
  <c r="S469" i="38"/>
  <c r="S470" i="38"/>
  <c r="S471" i="38"/>
  <c r="S472" i="38"/>
  <c r="S473" i="38"/>
  <c r="S474" i="38"/>
  <c r="S475" i="38"/>
  <c r="S476" i="38"/>
  <c r="S477" i="38"/>
  <c r="S478" i="38"/>
  <c r="S479" i="38"/>
  <c r="S480" i="38"/>
  <c r="S481" i="38"/>
  <c r="S482" i="38"/>
  <c r="S483" i="38"/>
  <c r="S484" i="38"/>
  <c r="S485" i="38"/>
  <c r="S486" i="38"/>
  <c r="S487" i="38"/>
  <c r="S488" i="38"/>
  <c r="S489" i="38"/>
  <c r="S490" i="38"/>
  <c r="S491" i="38"/>
  <c r="S492" i="38"/>
  <c r="S493" i="38"/>
  <c r="S494" i="38"/>
  <c r="S495" i="38"/>
  <c r="S496" i="38"/>
  <c r="S497" i="38"/>
  <c r="S498" i="38"/>
  <c r="S499" i="38"/>
  <c r="S500" i="38"/>
  <c r="S501" i="38"/>
  <c r="S502" i="38"/>
  <c r="S503" i="38"/>
  <c r="S504" i="38"/>
  <c r="S505" i="38"/>
  <c r="S506" i="38"/>
  <c r="S507" i="38"/>
  <c r="S508" i="38"/>
  <c r="S509" i="38"/>
  <c r="S510" i="38"/>
  <c r="S511" i="38"/>
  <c r="S512" i="38"/>
  <c r="S513" i="38"/>
  <c r="S514" i="38"/>
  <c r="S515" i="38"/>
  <c r="S516" i="38"/>
  <c r="S517" i="38"/>
  <c r="S518" i="38"/>
  <c r="S519" i="38"/>
  <c r="S520" i="38"/>
  <c r="S521" i="38"/>
  <c r="S522" i="38"/>
  <c r="S523" i="38"/>
  <c r="S524" i="38"/>
  <c r="S525" i="38"/>
  <c r="S526" i="38"/>
  <c r="S527" i="38"/>
  <c r="S528" i="38"/>
  <c r="S529" i="38"/>
  <c r="S530" i="38"/>
  <c r="S531" i="38"/>
  <c r="S532" i="38"/>
  <c r="S533" i="38"/>
  <c r="S534" i="38"/>
  <c r="S535" i="38"/>
  <c r="S536" i="38"/>
  <c r="S537" i="38"/>
  <c r="S538" i="38"/>
  <c r="S539" i="38"/>
  <c r="S540" i="38"/>
  <c r="S541" i="38"/>
  <c r="S542" i="38"/>
  <c r="S543" i="38"/>
  <c r="S544" i="38"/>
  <c r="S545" i="38"/>
  <c r="S546" i="38"/>
  <c r="S547" i="38"/>
  <c r="S548" i="38"/>
  <c r="S549" i="38"/>
  <c r="S550" i="38"/>
  <c r="S551" i="38"/>
  <c r="S552" i="38"/>
  <c r="S553" i="38"/>
  <c r="S554" i="38"/>
  <c r="S555" i="38"/>
  <c r="S556" i="38"/>
  <c r="S557" i="38"/>
  <c r="S558" i="38"/>
  <c r="S559" i="38"/>
  <c r="S560" i="38"/>
  <c r="S561" i="38"/>
  <c r="S562" i="38"/>
  <c r="S563" i="38"/>
  <c r="S564" i="38"/>
  <c r="S565" i="38"/>
  <c r="S566" i="38"/>
  <c r="S567" i="38"/>
  <c r="S568" i="38"/>
  <c r="S569" i="38"/>
  <c r="S570" i="38"/>
  <c r="S571" i="38"/>
  <c r="S572" i="38"/>
  <c r="S573" i="38"/>
  <c r="S574" i="38"/>
  <c r="S575" i="38"/>
  <c r="S576" i="38"/>
  <c r="S577" i="38"/>
  <c r="S578" i="38"/>
  <c r="S579" i="38"/>
  <c r="S580" i="38"/>
  <c r="S581" i="38"/>
  <c r="S582" i="38"/>
  <c r="S583" i="38"/>
  <c r="S584" i="38"/>
  <c r="S585" i="38"/>
  <c r="S586" i="38"/>
  <c r="S587" i="38"/>
  <c r="S588" i="38"/>
  <c r="S589" i="38"/>
  <c r="S590" i="38"/>
  <c r="S591" i="38"/>
  <c r="S592" i="38"/>
  <c r="S593" i="38"/>
  <c r="S594" i="38"/>
  <c r="S595" i="38"/>
  <c r="S596" i="38"/>
  <c r="S597" i="38"/>
  <c r="S598" i="38"/>
  <c r="S599" i="38"/>
  <c r="S600" i="38"/>
  <c r="S601" i="38"/>
  <c r="S602" i="38"/>
  <c r="S603" i="38"/>
  <c r="S604" i="38"/>
  <c r="S605" i="38"/>
  <c r="S606" i="38"/>
  <c r="S607" i="38"/>
  <c r="S608" i="38"/>
  <c r="S609" i="38"/>
  <c r="S610" i="38"/>
  <c r="S611" i="38"/>
  <c r="S612" i="38"/>
  <c r="S613" i="38"/>
  <c r="S614" i="38"/>
  <c r="S615" i="38"/>
  <c r="S616" i="38"/>
  <c r="S617" i="38"/>
  <c r="S618" i="38"/>
  <c r="S619" i="38"/>
  <c r="S620" i="38"/>
  <c r="S621" i="38"/>
  <c r="S622" i="38"/>
  <c r="S623" i="38"/>
  <c r="S624" i="38"/>
  <c r="S625" i="38"/>
  <c r="S626" i="38"/>
  <c r="S627" i="38"/>
  <c r="S628" i="38"/>
  <c r="S629" i="38"/>
  <c r="S630" i="38"/>
  <c r="S631" i="38"/>
  <c r="S632" i="38"/>
  <c r="S633" i="38"/>
  <c r="S634" i="38"/>
  <c r="S635" i="38"/>
  <c r="S636" i="38"/>
  <c r="S637" i="38"/>
  <c r="S638" i="38"/>
  <c r="S639" i="38"/>
  <c r="S640" i="38"/>
  <c r="S641" i="38"/>
  <c r="S642" i="38"/>
  <c r="S643" i="38"/>
  <c r="S644" i="38"/>
  <c r="S645" i="38"/>
  <c r="S646" i="38"/>
  <c r="S647" i="38"/>
  <c r="S648" i="38"/>
  <c r="S649" i="38"/>
  <c r="S650" i="38"/>
  <c r="S651" i="38"/>
  <c r="S652" i="38"/>
  <c r="S653" i="38"/>
  <c r="S654" i="38"/>
  <c r="S655" i="38"/>
  <c r="S656" i="38"/>
  <c r="S657" i="38"/>
  <c r="S658" i="38"/>
  <c r="S659" i="38"/>
  <c r="S660" i="38"/>
  <c r="S661" i="38"/>
  <c r="S662" i="38"/>
  <c r="S663" i="38"/>
  <c r="S664" i="38"/>
  <c r="S665" i="38"/>
  <c r="S666" i="38"/>
  <c r="S667" i="38"/>
  <c r="S668" i="38"/>
  <c r="S669" i="38"/>
  <c r="S670" i="38"/>
  <c r="S671" i="38"/>
  <c r="S672" i="38"/>
  <c r="S673" i="38"/>
  <c r="S674" i="38"/>
  <c r="S675" i="38"/>
  <c r="S676" i="38"/>
  <c r="S677" i="38"/>
  <c r="S678" i="38"/>
  <c r="S679" i="38"/>
  <c r="S680" i="38"/>
  <c r="S681" i="38"/>
  <c r="S682" i="38"/>
  <c r="S683" i="38"/>
  <c r="S684" i="38"/>
  <c r="S685" i="38"/>
  <c r="S686" i="38"/>
  <c r="S687" i="38"/>
  <c r="S688" i="38"/>
  <c r="S689" i="38"/>
  <c r="S690" i="38"/>
  <c r="S691" i="38"/>
  <c r="S692" i="38"/>
  <c r="S693" i="38"/>
  <c r="S694" i="38"/>
  <c r="S695" i="38"/>
  <c r="S696" i="38"/>
  <c r="S697" i="38"/>
  <c r="S698" i="38"/>
  <c r="S699" i="38"/>
  <c r="S700" i="38"/>
  <c r="S701" i="38"/>
  <c r="S702" i="38"/>
  <c r="S703" i="38"/>
  <c r="S704" i="38"/>
  <c r="S705" i="38"/>
  <c r="S706" i="38"/>
  <c r="S707" i="38"/>
  <c r="S708" i="38"/>
  <c r="S709" i="38"/>
  <c r="S710" i="38"/>
  <c r="S711" i="38"/>
  <c r="S712" i="38"/>
  <c r="S713" i="38"/>
  <c r="S714" i="38"/>
  <c r="S715" i="38"/>
  <c r="S716" i="38"/>
  <c r="S717" i="38"/>
  <c r="S718" i="38"/>
  <c r="S719" i="38"/>
  <c r="S720" i="38"/>
  <c r="S721" i="38"/>
  <c r="S722" i="38"/>
  <c r="S723" i="38"/>
  <c r="S724" i="38"/>
  <c r="S725" i="38"/>
  <c r="S726" i="38"/>
  <c r="S727" i="38"/>
  <c r="S728" i="38"/>
  <c r="S729" i="38"/>
  <c r="S730" i="38"/>
  <c r="S731" i="38"/>
  <c r="S732" i="38"/>
  <c r="S733" i="38"/>
  <c r="S734" i="38"/>
  <c r="S735" i="38"/>
  <c r="S736" i="38"/>
  <c r="S737" i="38"/>
  <c r="S738" i="38"/>
  <c r="S739" i="38"/>
  <c r="S740" i="38"/>
  <c r="S741" i="38"/>
  <c r="S742" i="38"/>
  <c r="S743" i="38"/>
  <c r="S744" i="38"/>
  <c r="S745" i="38"/>
  <c r="S746" i="38"/>
  <c r="S747" i="38"/>
  <c r="S748" i="38"/>
  <c r="S749" i="38"/>
  <c r="S750" i="38"/>
  <c r="S751" i="38"/>
  <c r="S752" i="38"/>
  <c r="S753" i="38"/>
  <c r="S754" i="38"/>
  <c r="S755" i="38"/>
  <c r="S756" i="38"/>
  <c r="S757" i="38"/>
  <c r="S758" i="38"/>
  <c r="S759" i="38"/>
  <c r="S760" i="38"/>
  <c r="S761" i="38"/>
  <c r="S762" i="38"/>
  <c r="S763" i="38"/>
  <c r="S764" i="38"/>
  <c r="S765" i="38"/>
  <c r="S766" i="38"/>
  <c r="S767" i="38"/>
  <c r="S768" i="38"/>
  <c r="S769" i="38"/>
  <c r="S770" i="38"/>
  <c r="S771" i="38"/>
  <c r="S772" i="38"/>
  <c r="S773" i="38"/>
  <c r="S774" i="38"/>
  <c r="S775" i="38"/>
  <c r="S776" i="38"/>
  <c r="S777" i="38"/>
  <c r="S778" i="38"/>
  <c r="S779" i="38"/>
  <c r="S780" i="38"/>
  <c r="S781" i="38"/>
  <c r="S782" i="38"/>
  <c r="S783" i="38"/>
  <c r="S784" i="38"/>
  <c r="S785" i="38"/>
  <c r="S786" i="38"/>
  <c r="S787" i="38"/>
  <c r="S788" i="38"/>
  <c r="S789" i="38"/>
  <c r="S790" i="38"/>
  <c r="S791" i="38"/>
  <c r="S792" i="38"/>
  <c r="S793" i="38"/>
  <c r="S794" i="38"/>
  <c r="S795" i="38"/>
  <c r="S796" i="38"/>
  <c r="S797" i="38"/>
  <c r="S798" i="38"/>
  <c r="S799" i="38"/>
  <c r="S800" i="38"/>
  <c r="S801" i="38"/>
  <c r="S802" i="38"/>
  <c r="S803" i="38"/>
  <c r="S804" i="38"/>
  <c r="S805" i="38"/>
  <c r="S806" i="38"/>
  <c r="S807" i="38"/>
  <c r="S808" i="38"/>
  <c r="S809" i="38"/>
  <c r="S810" i="38"/>
  <c r="S811" i="38"/>
  <c r="S812" i="38"/>
  <c r="S813" i="38"/>
  <c r="S814" i="38"/>
  <c r="S815" i="38"/>
  <c r="S816" i="38"/>
  <c r="S817" i="38"/>
  <c r="S818" i="38"/>
  <c r="S819" i="38"/>
  <c r="S820" i="38"/>
  <c r="S821" i="38"/>
  <c r="S822" i="38"/>
  <c r="S823" i="38"/>
  <c r="S824" i="38"/>
  <c r="S825" i="38"/>
  <c r="S826" i="38"/>
  <c r="S827" i="38"/>
  <c r="S828" i="38"/>
  <c r="S829" i="38"/>
  <c r="S830" i="38"/>
  <c r="S831" i="38"/>
  <c r="S832" i="38"/>
  <c r="S833" i="38"/>
  <c r="S834" i="38"/>
  <c r="S835" i="38"/>
  <c r="S836" i="38"/>
  <c r="S837" i="38"/>
  <c r="S838" i="38"/>
  <c r="S839" i="38"/>
  <c r="S840" i="38"/>
  <c r="S841" i="38"/>
  <c r="S842" i="38"/>
  <c r="S843" i="38"/>
  <c r="S844" i="38"/>
  <c r="S845" i="38"/>
  <c r="S846" i="38"/>
  <c r="S847" i="38"/>
  <c r="S848" i="38"/>
  <c r="S849" i="38"/>
  <c r="S850" i="38"/>
  <c r="S851" i="38"/>
  <c r="S852" i="38"/>
  <c r="S853" i="38"/>
  <c r="S854" i="38"/>
  <c r="S855" i="38"/>
  <c r="S856" i="38"/>
  <c r="S857" i="38"/>
  <c r="S858" i="38"/>
  <c r="S859" i="38"/>
  <c r="S860" i="38"/>
  <c r="S861" i="38"/>
  <c r="S862" i="38"/>
  <c r="S863" i="38"/>
  <c r="S864" i="38"/>
  <c r="S865" i="38"/>
  <c r="S866" i="38"/>
  <c r="S867" i="38"/>
  <c r="S868" i="38"/>
  <c r="S869" i="38"/>
  <c r="S870" i="38"/>
  <c r="S871" i="38"/>
  <c r="S872" i="38"/>
  <c r="S873" i="38"/>
  <c r="S874" i="38"/>
  <c r="S875" i="38"/>
  <c r="S876" i="38"/>
  <c r="S877" i="38"/>
  <c r="S878" i="38"/>
  <c r="S879" i="38"/>
  <c r="S880" i="38"/>
  <c r="S881" i="38"/>
  <c r="S882" i="38"/>
  <c r="S883" i="38"/>
  <c r="S884" i="38"/>
  <c r="S885" i="38"/>
  <c r="S886" i="38"/>
  <c r="S887" i="38"/>
  <c r="S888" i="38"/>
  <c r="S889" i="38"/>
  <c r="S890" i="38"/>
  <c r="S891" i="38"/>
  <c r="S892" i="38"/>
  <c r="S893" i="38"/>
  <c r="S894" i="38"/>
  <c r="S895" i="38"/>
  <c r="S896" i="38"/>
  <c r="S897" i="38"/>
  <c r="S898" i="38"/>
  <c r="S899" i="38"/>
  <c r="S900" i="38"/>
  <c r="S901" i="38"/>
  <c r="S902" i="38"/>
  <c r="S903" i="38"/>
  <c r="S904" i="38"/>
  <c r="S905" i="38"/>
  <c r="S906" i="38"/>
  <c r="S907" i="38"/>
  <c r="S908" i="38"/>
  <c r="S909" i="38"/>
  <c r="S910" i="38"/>
  <c r="S911" i="38"/>
  <c r="S912" i="38"/>
  <c r="S913" i="38"/>
  <c r="S914" i="38"/>
  <c r="S915" i="38"/>
  <c r="S916" i="38"/>
  <c r="S917" i="38"/>
  <c r="S918" i="38"/>
  <c r="S919" i="38"/>
  <c r="S920" i="38"/>
  <c r="S921" i="38"/>
  <c r="S922" i="38"/>
  <c r="S923" i="38"/>
  <c r="S924" i="38"/>
  <c r="S925" i="38"/>
  <c r="S926" i="38"/>
  <c r="S927" i="38"/>
  <c r="S928" i="38"/>
  <c r="S929" i="38"/>
  <c r="S930" i="38"/>
  <c r="S931" i="38"/>
  <c r="S932" i="38"/>
  <c r="S933" i="38"/>
  <c r="S934" i="38"/>
  <c r="S935" i="38"/>
  <c r="S936" i="38"/>
  <c r="S937" i="38"/>
  <c r="S938" i="38"/>
  <c r="S939" i="38"/>
  <c r="S940" i="38"/>
  <c r="S941" i="38"/>
  <c r="S942" i="38"/>
  <c r="S943" i="38"/>
  <c r="S944" i="38"/>
  <c r="S945" i="38"/>
  <c r="S946" i="38"/>
  <c r="S947" i="38"/>
  <c r="S948" i="38"/>
  <c r="S949" i="38"/>
  <c r="S950" i="38"/>
  <c r="S951" i="38"/>
  <c r="S952" i="38"/>
  <c r="S953" i="38"/>
  <c r="S954" i="38"/>
  <c r="S955" i="38"/>
  <c r="S956" i="38"/>
  <c r="S957" i="38"/>
  <c r="S958" i="38"/>
  <c r="S959" i="38"/>
  <c r="S960" i="38"/>
  <c r="S961" i="38"/>
  <c r="S962" i="38"/>
  <c r="S963" i="38"/>
  <c r="S964" i="38"/>
  <c r="S965" i="38"/>
  <c r="S966" i="38"/>
  <c r="S967" i="38"/>
  <c r="S968" i="38"/>
  <c r="S969" i="38"/>
  <c r="S970" i="38"/>
  <c r="S971" i="38"/>
  <c r="S972" i="38"/>
  <c r="S973" i="38"/>
  <c r="S974" i="38"/>
  <c r="S975" i="38"/>
  <c r="S976" i="38"/>
  <c r="S977" i="38"/>
  <c r="S978" i="38"/>
  <c r="S979" i="38"/>
  <c r="S980" i="38"/>
  <c r="S981" i="38"/>
  <c r="S982" i="38"/>
  <c r="S983" i="38"/>
  <c r="S984" i="38"/>
  <c r="S985" i="38"/>
  <c r="S986" i="38"/>
  <c r="S987" i="38"/>
  <c r="S988" i="38"/>
  <c r="S989" i="38"/>
  <c r="S990" i="38"/>
  <c r="S991" i="38"/>
  <c r="S992" i="38"/>
  <c r="S993" i="38"/>
  <c r="S994" i="38"/>
  <c r="S995" i="38"/>
  <c r="S996" i="38"/>
  <c r="S997" i="38"/>
  <c r="S998" i="38"/>
  <c r="S999" i="38"/>
  <c r="S1000" i="38"/>
  <c r="S1001" i="38"/>
  <c r="S1002" i="38"/>
  <c r="S1003" i="38"/>
  <c r="S1004" i="38"/>
  <c r="S1005" i="38"/>
  <c r="S1006" i="38"/>
  <c r="S1007" i="38"/>
  <c r="S1008" i="38"/>
  <c r="S1009" i="38"/>
  <c r="S1010" i="38"/>
  <c r="S1011" i="38"/>
  <c r="S1012" i="38"/>
  <c r="S1013" i="38"/>
  <c r="S1014" i="38"/>
  <c r="S1015" i="38"/>
  <c r="S1016" i="38"/>
  <c r="S1017" i="38"/>
  <c r="S1018" i="38"/>
  <c r="S1019" i="38"/>
  <c r="S1020" i="38"/>
  <c r="S1021" i="38"/>
  <c r="S1022" i="38"/>
  <c r="S1023" i="38"/>
  <c r="S1024" i="38"/>
  <c r="S1025" i="38"/>
  <c r="S1026" i="38"/>
  <c r="S1027" i="38"/>
  <c r="S1028" i="38"/>
  <c r="S1029" i="38"/>
  <c r="S1030" i="38"/>
  <c r="S1031" i="38"/>
  <c r="S1032" i="38"/>
  <c r="S1033" i="38"/>
  <c r="S1034" i="38"/>
  <c r="S1035" i="38"/>
  <c r="S1036" i="38"/>
  <c r="S1037" i="38"/>
  <c r="S1038" i="38"/>
  <c r="S1039" i="38"/>
  <c r="S1040" i="38"/>
  <c r="S1041" i="38"/>
  <c r="S1042" i="38"/>
  <c r="S1043" i="38"/>
  <c r="S1044" i="38"/>
  <c r="S1045" i="38"/>
  <c r="S1046" i="38"/>
  <c r="S1047" i="38"/>
  <c r="S1048" i="38"/>
  <c r="S1049" i="38"/>
  <c r="S1050" i="38"/>
  <c r="S1051" i="38"/>
  <c r="S1052" i="38"/>
  <c r="S1053" i="38"/>
  <c r="S1054" i="38"/>
  <c r="S1055" i="38"/>
  <c r="S1056" i="38"/>
  <c r="S1057" i="38"/>
  <c r="S1058" i="38"/>
  <c r="S1059" i="38"/>
  <c r="S1060" i="38"/>
  <c r="S1061" i="38"/>
  <c r="S1062" i="38"/>
  <c r="S1063" i="38"/>
  <c r="S1064" i="38"/>
  <c r="S1065" i="38"/>
  <c r="S1066" i="38"/>
  <c r="S1067" i="38"/>
  <c r="S1068" i="38"/>
  <c r="S1069" i="38"/>
  <c r="S1070" i="38"/>
  <c r="S1071" i="38"/>
  <c r="S1072" i="38"/>
  <c r="S1073" i="38"/>
  <c r="S1074" i="38"/>
  <c r="S1075" i="38"/>
  <c r="S1076" i="38"/>
  <c r="S1077" i="38"/>
  <c r="S1078" i="38"/>
  <c r="S1079" i="38"/>
  <c r="S1080" i="38"/>
  <c r="S1081" i="38"/>
  <c r="S1082" i="38"/>
  <c r="S1083" i="38"/>
  <c r="S1084" i="38"/>
  <c r="S1085" i="38"/>
  <c r="S1086" i="38"/>
  <c r="S1087" i="38"/>
  <c r="S1088" i="38"/>
  <c r="S1089" i="38"/>
  <c r="S1090" i="38"/>
  <c r="S1091" i="38"/>
  <c r="S1092" i="38"/>
  <c r="S1093" i="38"/>
  <c r="S1094" i="38"/>
  <c r="S1095" i="38"/>
  <c r="S1096" i="38"/>
  <c r="S1097" i="38"/>
  <c r="S1098" i="38"/>
  <c r="S1099" i="38"/>
  <c r="S1100" i="38"/>
  <c r="S1101" i="38"/>
  <c r="S1102" i="38"/>
  <c r="S1103" i="38"/>
  <c r="S1104" i="38"/>
  <c r="S1105" i="38"/>
  <c r="S1106" i="38"/>
  <c r="S1107" i="38"/>
  <c r="S1108" i="38"/>
  <c r="S1109" i="38"/>
  <c r="S1110" i="38"/>
  <c r="S1111" i="38"/>
  <c r="S1112" i="38"/>
  <c r="S1113" i="38"/>
  <c r="S1114" i="38"/>
  <c r="S1115" i="38"/>
  <c r="S1116" i="38"/>
  <c r="S1117" i="38"/>
  <c r="S1118" i="38"/>
  <c r="S1119" i="38"/>
  <c r="S1120" i="38"/>
  <c r="S1121" i="38"/>
  <c r="S1122" i="38"/>
  <c r="S1123" i="38"/>
  <c r="S1124" i="38"/>
  <c r="S1125" i="38"/>
  <c r="S1126" i="38"/>
  <c r="S1127" i="38"/>
  <c r="S1128" i="38"/>
  <c r="S1129" i="38"/>
  <c r="S1130" i="38"/>
  <c r="S1131" i="38"/>
  <c r="S1132" i="38"/>
  <c r="S1133" i="38"/>
  <c r="S1134" i="38"/>
  <c r="S1135" i="38"/>
  <c r="S1136" i="38"/>
  <c r="S1137" i="38"/>
  <c r="S1138" i="38"/>
  <c r="S1139" i="38"/>
  <c r="S1140" i="38"/>
  <c r="S1141" i="38"/>
  <c r="S1142" i="38"/>
  <c r="S1143" i="38"/>
  <c r="S1144" i="38"/>
  <c r="S1145" i="38"/>
  <c r="S1146" i="38"/>
  <c r="S1147" i="38"/>
  <c r="S1148" i="38"/>
  <c r="S1149" i="38"/>
  <c r="S1150" i="38"/>
  <c r="S1151" i="38"/>
  <c r="S1152" i="38"/>
  <c r="S1153" i="38"/>
  <c r="S1154" i="38"/>
  <c r="S1155" i="38"/>
  <c r="S1156" i="38"/>
  <c r="S1157" i="38"/>
  <c r="S1158" i="38"/>
  <c r="S1159" i="38"/>
  <c r="S1160" i="38"/>
  <c r="S1161" i="38"/>
  <c r="S1162" i="38"/>
  <c r="S1163" i="38"/>
  <c r="S1164" i="38"/>
  <c r="S1165" i="38"/>
  <c r="S1166" i="38"/>
  <c r="S1167" i="38"/>
  <c r="S1168" i="38"/>
  <c r="S1169" i="38"/>
  <c r="S1170" i="38"/>
  <c r="S1171" i="38"/>
  <c r="S1172" i="38"/>
  <c r="S1173" i="38"/>
  <c r="S1174" i="38"/>
  <c r="S1175" i="38"/>
  <c r="S1176" i="38"/>
  <c r="S1177" i="38"/>
  <c r="S1178" i="38"/>
  <c r="S1179" i="38"/>
  <c r="S1180" i="38"/>
  <c r="S1181" i="38"/>
  <c r="S1182" i="38"/>
  <c r="S1183" i="38"/>
  <c r="S1184" i="38"/>
  <c r="S1185" i="38"/>
  <c r="S1186" i="38"/>
  <c r="S1187" i="38"/>
  <c r="S1188" i="38"/>
  <c r="S1189" i="38"/>
  <c r="S1190" i="38"/>
  <c r="S1191" i="38"/>
  <c r="S1192" i="38"/>
  <c r="S1193" i="38"/>
  <c r="S1194" i="38"/>
  <c r="S1195" i="38"/>
  <c r="S1196" i="38"/>
  <c r="S1197" i="38"/>
  <c r="S1198" i="38"/>
  <c r="S1199" i="38"/>
  <c r="S1200" i="38"/>
  <c r="S1201" i="38"/>
  <c r="S1202" i="38"/>
  <c r="S1203" i="38"/>
  <c r="S1204" i="38"/>
  <c r="S1205" i="38"/>
  <c r="S1206" i="38"/>
  <c r="S1207" i="38"/>
  <c r="S1208" i="38"/>
  <c r="S1209" i="38"/>
  <c r="S1210" i="38"/>
  <c r="S1211" i="38"/>
  <c r="S1212" i="38"/>
  <c r="S1213" i="38"/>
  <c r="S1214" i="38"/>
  <c r="S1215" i="38"/>
  <c r="S1216" i="38"/>
  <c r="S1217" i="38"/>
  <c r="S1218" i="38"/>
  <c r="S1219" i="38"/>
  <c r="S1220" i="38"/>
  <c r="S1221" i="38"/>
  <c r="S1222" i="38"/>
  <c r="S1223" i="38"/>
  <c r="S1224" i="38"/>
  <c r="S1225" i="38"/>
  <c r="S1226" i="38"/>
  <c r="S1227" i="38"/>
  <c r="S1228" i="38"/>
  <c r="S1229" i="38"/>
  <c r="S1230" i="38"/>
  <c r="S1231" i="38"/>
  <c r="S1232" i="38"/>
  <c r="S1233" i="38"/>
  <c r="S1234" i="38"/>
  <c r="S1235" i="38"/>
  <c r="S1236" i="38"/>
  <c r="S1237" i="38"/>
  <c r="S1238" i="38"/>
  <c r="S1239" i="38"/>
  <c r="S1240" i="38"/>
  <c r="S1241" i="38"/>
  <c r="S1242" i="38"/>
  <c r="S1243" i="38"/>
  <c r="S1244" i="38"/>
  <c r="S1245" i="38"/>
  <c r="S1246" i="38"/>
  <c r="S1247" i="38"/>
  <c r="S1248" i="38"/>
  <c r="S1249" i="38"/>
  <c r="S1250" i="38"/>
  <c r="S1251" i="38"/>
  <c r="S1252" i="38"/>
  <c r="S1253" i="38"/>
  <c r="S1254" i="38"/>
  <c r="S1255" i="38"/>
  <c r="S1256" i="38"/>
  <c r="S1257" i="38"/>
  <c r="S1258" i="38"/>
  <c r="S1259" i="38"/>
  <c r="S1260" i="38"/>
  <c r="S1261" i="38"/>
  <c r="S1262" i="38"/>
  <c r="S1263" i="38"/>
  <c r="S1264" i="38"/>
  <c r="S1265" i="38"/>
  <c r="S1266" i="38"/>
  <c r="S1267" i="38"/>
  <c r="S1268" i="38"/>
  <c r="S1269" i="38"/>
  <c r="S1270" i="38"/>
  <c r="S1271" i="38"/>
  <c r="S1272" i="38"/>
  <c r="S1273" i="38"/>
  <c r="S1274" i="38"/>
  <c r="S1275" i="38"/>
  <c r="S1276" i="38"/>
  <c r="S1277" i="38"/>
  <c r="S1278" i="38"/>
  <c r="S1279" i="38"/>
  <c r="S1280" i="38"/>
  <c r="S1281" i="38"/>
  <c r="S1282" i="38"/>
  <c r="S1283" i="38"/>
  <c r="S1284" i="38"/>
  <c r="S1285" i="38"/>
  <c r="S1286" i="38"/>
  <c r="S1287" i="38"/>
  <c r="S1288" i="38"/>
  <c r="S1289" i="38"/>
  <c r="S1290" i="38"/>
  <c r="S1291" i="38"/>
  <c r="S1292" i="38"/>
  <c r="S1293" i="38"/>
  <c r="S1294" i="38"/>
  <c r="S1295" i="38"/>
  <c r="S1296" i="38"/>
  <c r="S1297" i="38"/>
  <c r="S1298" i="38"/>
  <c r="S1299" i="38"/>
  <c r="S1300" i="38"/>
  <c r="S1301" i="38"/>
  <c r="S1302" i="38"/>
  <c r="S1303" i="38"/>
  <c r="S1304" i="38"/>
  <c r="S1305" i="38"/>
  <c r="S1306" i="38"/>
  <c r="S1307" i="38"/>
  <c r="S1308" i="38"/>
  <c r="S1309" i="38"/>
  <c r="S1310" i="38"/>
  <c r="S1311" i="38"/>
  <c r="S1312" i="38"/>
  <c r="S1313" i="38"/>
  <c r="S1314" i="38"/>
  <c r="S1315" i="38"/>
  <c r="S1316" i="38"/>
  <c r="S1317" i="38"/>
  <c r="S1318" i="38"/>
  <c r="S1319" i="38"/>
  <c r="S1320" i="38"/>
  <c r="S1321" i="38"/>
  <c r="S1322" i="38"/>
  <c r="S1323" i="38"/>
  <c r="S1324" i="38"/>
  <c r="S1325" i="38"/>
  <c r="S1326" i="38"/>
  <c r="S1327" i="38"/>
  <c r="S1328" i="38"/>
  <c r="S1329" i="38"/>
  <c r="S1330" i="38"/>
  <c r="S1331" i="38"/>
  <c r="S1332" i="38"/>
  <c r="S1333" i="38"/>
  <c r="S1334" i="38"/>
  <c r="S1335" i="38"/>
  <c r="S1336" i="38"/>
  <c r="S1337" i="38"/>
  <c r="S1338" i="38"/>
  <c r="S1339" i="38"/>
  <c r="S1340" i="38"/>
  <c r="S1341" i="38"/>
  <c r="S1342" i="38"/>
  <c r="S1343" i="38"/>
  <c r="S1344" i="38"/>
  <c r="S1345" i="38"/>
  <c r="S1346" i="38"/>
  <c r="S1347" i="38"/>
  <c r="S1348" i="38"/>
  <c r="S1349" i="38"/>
  <c r="S1350" i="38"/>
  <c r="S1351" i="38"/>
  <c r="S1352" i="38"/>
  <c r="S1353" i="38"/>
  <c r="S1354" i="38"/>
  <c r="S1355" i="38"/>
  <c r="S1356" i="38"/>
  <c r="S1357" i="38"/>
  <c r="S1358" i="38"/>
  <c r="S1359" i="38"/>
  <c r="S1360" i="38"/>
  <c r="S1361" i="38"/>
  <c r="S1362" i="38"/>
  <c r="S1363" i="38"/>
  <c r="S1364" i="38"/>
  <c r="S1365" i="38"/>
  <c r="S1366" i="38"/>
  <c r="S1367" i="38"/>
  <c r="S1368" i="38"/>
  <c r="S1369" i="38"/>
  <c r="S1370" i="38"/>
  <c r="S1371" i="38"/>
  <c r="S1372" i="38"/>
  <c r="S1373" i="38"/>
  <c r="S1374" i="38"/>
  <c r="S1375" i="38"/>
  <c r="S1376" i="38"/>
  <c r="S1377" i="38"/>
  <c r="S1378" i="38"/>
  <c r="S1379" i="38"/>
  <c r="S1380" i="38"/>
  <c r="S1381" i="38"/>
  <c r="S1382" i="38"/>
  <c r="S1383" i="38"/>
  <c r="S1384" i="38"/>
  <c r="S1385" i="38"/>
  <c r="S1386" i="38"/>
  <c r="S1387" i="38"/>
  <c r="S1388" i="38"/>
  <c r="S1389" i="38"/>
  <c r="S1390" i="38"/>
  <c r="S1391" i="38"/>
  <c r="S1392" i="38"/>
  <c r="S1393" i="38"/>
  <c r="S1394" i="38"/>
  <c r="S1395" i="38"/>
  <c r="S1396" i="38"/>
  <c r="S1397" i="38"/>
  <c r="S1398" i="38"/>
  <c r="S1399" i="38"/>
  <c r="S1400" i="38"/>
  <c r="S1401" i="38"/>
  <c r="S1402" i="38"/>
  <c r="S1403" i="38"/>
  <c r="S1404" i="38"/>
  <c r="S1405" i="38"/>
  <c r="S1406" i="38"/>
  <c r="S1407" i="38"/>
  <c r="S1408" i="38"/>
  <c r="S1409" i="38"/>
  <c r="S1410" i="38"/>
  <c r="S1411" i="38"/>
  <c r="S1412" i="38"/>
  <c r="S1413" i="38"/>
  <c r="S1414" i="38"/>
  <c r="S1415" i="38"/>
  <c r="S1416" i="38"/>
  <c r="S1417" i="38"/>
  <c r="S1418" i="38"/>
  <c r="S1419" i="38"/>
  <c r="S1420" i="38"/>
  <c r="S1421" i="38"/>
  <c r="S1422" i="38"/>
  <c r="S1423" i="38"/>
  <c r="S1424" i="38"/>
  <c r="S1425" i="38"/>
  <c r="S1426" i="38"/>
  <c r="S1427" i="38"/>
  <c r="S1428" i="38"/>
  <c r="S1429" i="38"/>
  <c r="S1430" i="38"/>
  <c r="S1431" i="38"/>
  <c r="S1432" i="38"/>
  <c r="S1433" i="38"/>
  <c r="S1434" i="38"/>
  <c r="S1435" i="38"/>
  <c r="S1436" i="38"/>
  <c r="S1437" i="38"/>
  <c r="S1438" i="38"/>
  <c r="S1439" i="38"/>
  <c r="S1440" i="38"/>
  <c r="S1441" i="38"/>
  <c r="S1442" i="38"/>
  <c r="S1443" i="38"/>
  <c r="S1444" i="38"/>
  <c r="S1445" i="38"/>
  <c r="S1446" i="38"/>
  <c r="S1447" i="38"/>
  <c r="S1448" i="38"/>
  <c r="S1449" i="38"/>
  <c r="S1450" i="38"/>
  <c r="S1451" i="38"/>
  <c r="S1452" i="38"/>
  <c r="S1453" i="38"/>
  <c r="S1454" i="38"/>
  <c r="S1455" i="38"/>
  <c r="S1456" i="38"/>
  <c r="S1457" i="38"/>
  <c r="S1458" i="38"/>
  <c r="S1459" i="38"/>
  <c r="S1460" i="38"/>
  <c r="S1461" i="38"/>
  <c r="S1462" i="38"/>
  <c r="S1463" i="38"/>
  <c r="S1464" i="38"/>
  <c r="S1465" i="38"/>
  <c r="S1466" i="38"/>
  <c r="S1467" i="38"/>
  <c r="S1468" i="38"/>
  <c r="S1469" i="38"/>
  <c r="S1470" i="38"/>
  <c r="S1471" i="38"/>
  <c r="S1472" i="38"/>
  <c r="S1473" i="38"/>
  <c r="S1474" i="38"/>
  <c r="S1475" i="38"/>
  <c r="S1476" i="38"/>
  <c r="S1477" i="38"/>
  <c r="S1478" i="38"/>
  <c r="S1479" i="38"/>
  <c r="S1480" i="38"/>
  <c r="S1481" i="38"/>
  <c r="S1482" i="38"/>
  <c r="S1483" i="38"/>
  <c r="S1484" i="38"/>
  <c r="S1485" i="38"/>
  <c r="S1486" i="38"/>
  <c r="S1487" i="38"/>
  <c r="S1488" i="38"/>
  <c r="S1489" i="38"/>
  <c r="S1490" i="38"/>
  <c r="S1491" i="38"/>
  <c r="S1492" i="38"/>
  <c r="S1493" i="38"/>
  <c r="S1494" i="38"/>
  <c r="S1495" i="38"/>
  <c r="S1496" i="38"/>
  <c r="S1497" i="38"/>
  <c r="S1498" i="38"/>
  <c r="S1499" i="38"/>
  <c r="S1500" i="38"/>
  <c r="S1501" i="38"/>
  <c r="S1502" i="38"/>
  <c r="S1503" i="38"/>
  <c r="S1504" i="38"/>
  <c r="S1505" i="38"/>
  <c r="S1506" i="38"/>
  <c r="S1507" i="38"/>
  <c r="S1508" i="38"/>
  <c r="S1509" i="38"/>
  <c r="S1510" i="38"/>
  <c r="S1511" i="38"/>
  <c r="S1512" i="38"/>
  <c r="S1513" i="38"/>
  <c r="S1514" i="38"/>
  <c r="S1515" i="38"/>
  <c r="S1516" i="38"/>
  <c r="S1517" i="38"/>
  <c r="S1518" i="38"/>
  <c r="S1519" i="38"/>
  <c r="S1520" i="38"/>
  <c r="S1521" i="38"/>
  <c r="S1522" i="38"/>
  <c r="S1523" i="38"/>
  <c r="S1524" i="38"/>
  <c r="S1525" i="38"/>
  <c r="S1526" i="38"/>
  <c r="S1527" i="38"/>
  <c r="S1528" i="38"/>
  <c r="S1529" i="38"/>
  <c r="S1530" i="38"/>
  <c r="S1531" i="38"/>
  <c r="S1532" i="38"/>
  <c r="S1533" i="38"/>
  <c r="S1534" i="38"/>
  <c r="S1535" i="38"/>
  <c r="S1536" i="38"/>
  <c r="S1537" i="38"/>
  <c r="S1538" i="38"/>
  <c r="S1539" i="38"/>
  <c r="S1540" i="38"/>
  <c r="S1541" i="38"/>
  <c r="S1542" i="38"/>
  <c r="S1543" i="38"/>
  <c r="S1544" i="38"/>
  <c r="S1545" i="38"/>
  <c r="S1546" i="38"/>
  <c r="S1547" i="38"/>
  <c r="S1548" i="38"/>
  <c r="S1549" i="38"/>
  <c r="S1550" i="38"/>
  <c r="S1551" i="38"/>
  <c r="S1552" i="38"/>
  <c r="S1553" i="38"/>
  <c r="S1554" i="38"/>
  <c r="S1555" i="38"/>
  <c r="S1556" i="38"/>
  <c r="S1557" i="38"/>
  <c r="S1558" i="38"/>
  <c r="S1559" i="38"/>
  <c r="S1560" i="38"/>
  <c r="S1561" i="38"/>
  <c r="S1562" i="38"/>
  <c r="S1563" i="38"/>
  <c r="S1564" i="38"/>
  <c r="S1565" i="38"/>
  <c r="S1566" i="38"/>
  <c r="S1567" i="38"/>
  <c r="S1568" i="38"/>
  <c r="S1569" i="38"/>
  <c r="S1570" i="38"/>
  <c r="S1571" i="38"/>
  <c r="S1572" i="38"/>
  <c r="S1573" i="38"/>
  <c r="S1574" i="38"/>
  <c r="S1575" i="38"/>
  <c r="S1576" i="38"/>
  <c r="S1577" i="38"/>
  <c r="S1578" i="38"/>
  <c r="S1579" i="38"/>
  <c r="S1580" i="38"/>
  <c r="S1581" i="38"/>
  <c r="S1582" i="38"/>
  <c r="S1583" i="38"/>
  <c r="S1584" i="38"/>
  <c r="S1585" i="38"/>
  <c r="S1586" i="38"/>
  <c r="S1587" i="38"/>
  <c r="S1588" i="38"/>
  <c r="S1589" i="38"/>
  <c r="S1590" i="38"/>
  <c r="S1591" i="38"/>
  <c r="S1592" i="38"/>
  <c r="S1593" i="38"/>
  <c r="S1594" i="38"/>
  <c r="S1595" i="38"/>
  <c r="S1596" i="38"/>
  <c r="S1597" i="38"/>
  <c r="S1598" i="38"/>
  <c r="S1599" i="38"/>
  <c r="S1600" i="38"/>
  <c r="S1601" i="38"/>
  <c r="S1602" i="38"/>
  <c r="S1603" i="38"/>
  <c r="S1604" i="38"/>
  <c r="S1605" i="38"/>
  <c r="S1606" i="38"/>
  <c r="S1607" i="38"/>
  <c r="S1608" i="38"/>
  <c r="S1609" i="38"/>
  <c r="S1610" i="38"/>
  <c r="S1611" i="38"/>
  <c r="S1612" i="38"/>
  <c r="S1613" i="38"/>
  <c r="S1614" i="38"/>
  <c r="S1615" i="38"/>
  <c r="S1616" i="38"/>
  <c r="S1617" i="38"/>
  <c r="S1618" i="38"/>
  <c r="S1619" i="38"/>
  <c r="S1620" i="38"/>
  <c r="S1621" i="38"/>
  <c r="S1622" i="38"/>
  <c r="S1623" i="38"/>
  <c r="S1624" i="38"/>
  <c r="S1625" i="38"/>
  <c r="S1626" i="38"/>
  <c r="S1627" i="38"/>
  <c r="S1628" i="38"/>
  <c r="S1629" i="38"/>
  <c r="S1630" i="38"/>
  <c r="S1631" i="38"/>
  <c r="S1632" i="38"/>
  <c r="S1633" i="38"/>
  <c r="S1634" i="38"/>
  <c r="S1635" i="38"/>
  <c r="S1636" i="38"/>
  <c r="S1637" i="38"/>
  <c r="S1638" i="38"/>
  <c r="S1639" i="38"/>
  <c r="S1640" i="38"/>
  <c r="S1641" i="38"/>
  <c r="S1642" i="38"/>
  <c r="S1643" i="38"/>
  <c r="S1644" i="38"/>
  <c r="S1645" i="38"/>
  <c r="S1646" i="38"/>
  <c r="S1647" i="38"/>
  <c r="S1648" i="38"/>
  <c r="S1649" i="38"/>
  <c r="S1650" i="38"/>
  <c r="S1651" i="38"/>
  <c r="S1652" i="38"/>
  <c r="S1653" i="38"/>
  <c r="S1654" i="38"/>
  <c r="S1655" i="38"/>
  <c r="S1656" i="38"/>
  <c r="S1657" i="38"/>
  <c r="S1658" i="38"/>
  <c r="S1659" i="38"/>
  <c r="S1660" i="38"/>
  <c r="S1661" i="38"/>
  <c r="S1662" i="38"/>
  <c r="S1663" i="38"/>
  <c r="S1664" i="38"/>
  <c r="S1665" i="38"/>
  <c r="S1666" i="38"/>
  <c r="S1667" i="38"/>
  <c r="S1668" i="38"/>
  <c r="S1669" i="38"/>
  <c r="S1670" i="38"/>
  <c r="S1671" i="38"/>
  <c r="S1672" i="38"/>
  <c r="S1673" i="38"/>
  <c r="S1674" i="38"/>
  <c r="S1675" i="38"/>
  <c r="S1676" i="38"/>
  <c r="S1677" i="38"/>
  <c r="S1678" i="38"/>
  <c r="S1679" i="38"/>
  <c r="S1680" i="38"/>
  <c r="S1681" i="38"/>
  <c r="S1682" i="38"/>
  <c r="S1683" i="38"/>
  <c r="S1684" i="38"/>
  <c r="S1685" i="38"/>
  <c r="S1686" i="38"/>
  <c r="S1687" i="38"/>
  <c r="S1688" i="38"/>
  <c r="S1689" i="38"/>
  <c r="S1690" i="38"/>
  <c r="S1691" i="38"/>
  <c r="S1692" i="38"/>
  <c r="S1693" i="38"/>
  <c r="S1694" i="38"/>
  <c r="S1695" i="38"/>
  <c r="S1696" i="38"/>
  <c r="S1697" i="38"/>
  <c r="S1698" i="38"/>
  <c r="S1699" i="38"/>
  <c r="S1700" i="38"/>
  <c r="S1701" i="38"/>
  <c r="S1702" i="38"/>
  <c r="S1703" i="38"/>
  <c r="S1704" i="38"/>
  <c r="S1705" i="38"/>
  <c r="S1706" i="38"/>
  <c r="S1707" i="38"/>
  <c r="S1708" i="38"/>
  <c r="S1709" i="38"/>
  <c r="S1710" i="38"/>
  <c r="S1711" i="38"/>
  <c r="S1712" i="38"/>
  <c r="S1713" i="38"/>
  <c r="S1714" i="38"/>
  <c r="S1715" i="38"/>
  <c r="S1716" i="38"/>
  <c r="S1717" i="38"/>
  <c r="S1718" i="38"/>
  <c r="S1719" i="38"/>
  <c r="S1720" i="38"/>
  <c r="S1721" i="38"/>
  <c r="S1722" i="38"/>
  <c r="S1723" i="38"/>
  <c r="S1724" i="38"/>
  <c r="S1725" i="38"/>
  <c r="S1726" i="38"/>
  <c r="S1727" i="38"/>
  <c r="S1728" i="38"/>
  <c r="S1729" i="38"/>
  <c r="S1730" i="38"/>
  <c r="S1731" i="38"/>
  <c r="S1732" i="38"/>
  <c r="S1733" i="38"/>
  <c r="S1734" i="38"/>
  <c r="S1735" i="38"/>
  <c r="S1736" i="38"/>
  <c r="S1737" i="38"/>
  <c r="S1738" i="38"/>
  <c r="S1739" i="38"/>
  <c r="S1740" i="38"/>
  <c r="S1741" i="38"/>
  <c r="S1742" i="38"/>
  <c r="S1743" i="38"/>
  <c r="S1744" i="38"/>
  <c r="S1745" i="38"/>
  <c r="S1746" i="38"/>
  <c r="S1747" i="38"/>
  <c r="S1748" i="38"/>
  <c r="S1749" i="38"/>
  <c r="S1750" i="38"/>
  <c r="S1751" i="38"/>
  <c r="S1752" i="38"/>
  <c r="S1753" i="38"/>
  <c r="S1754" i="38"/>
  <c r="S1755" i="38"/>
  <c r="S1756" i="38"/>
  <c r="S1757" i="38"/>
  <c r="S1758" i="38"/>
  <c r="S1759" i="38"/>
  <c r="S1760" i="38"/>
  <c r="S1761" i="38"/>
  <c r="S1762" i="38"/>
  <c r="S1763" i="38"/>
  <c r="S1764" i="38"/>
  <c r="S1765" i="38"/>
  <c r="S1766" i="38"/>
  <c r="S1767" i="38"/>
  <c r="S1768" i="38"/>
  <c r="S1769" i="38"/>
  <c r="S1770" i="38"/>
  <c r="S1771" i="38"/>
  <c r="S1772" i="38"/>
  <c r="S1773" i="38"/>
  <c r="S1774" i="38"/>
  <c r="S1775" i="38"/>
  <c r="S1776" i="38"/>
  <c r="S1777" i="38"/>
  <c r="S1778" i="38"/>
  <c r="S1779" i="38"/>
  <c r="S1780" i="38"/>
  <c r="S1781" i="38"/>
  <c r="S1782" i="38"/>
  <c r="S1783" i="38"/>
  <c r="S1784" i="38"/>
  <c r="S1785" i="38"/>
  <c r="S1786" i="38"/>
  <c r="S1787" i="38"/>
  <c r="S1788" i="38"/>
  <c r="S1789" i="38"/>
  <c r="S1790" i="38"/>
  <c r="S1791" i="38"/>
  <c r="S1792" i="38"/>
  <c r="S1793" i="38"/>
  <c r="S1794" i="38"/>
  <c r="S1795" i="38"/>
  <c r="S1796" i="38"/>
  <c r="S1797" i="38"/>
  <c r="S1798" i="38"/>
  <c r="S1799" i="38"/>
  <c r="S1800" i="38"/>
  <c r="S1801" i="38"/>
  <c r="S1802" i="38"/>
  <c r="S1803" i="38"/>
  <c r="S1804" i="38"/>
  <c r="S1805" i="38"/>
  <c r="S1806" i="38"/>
  <c r="S1807" i="38"/>
  <c r="S1808" i="38"/>
  <c r="S1809" i="38"/>
  <c r="S1810" i="38"/>
  <c r="S1811" i="38"/>
  <c r="S1812" i="38"/>
  <c r="S1813" i="38"/>
  <c r="S1814" i="38"/>
  <c r="S1815" i="38"/>
  <c r="S1816" i="38"/>
  <c r="S1817" i="38"/>
  <c r="S1818" i="38"/>
  <c r="S1819" i="38"/>
  <c r="S1820" i="38"/>
  <c r="S1821" i="38"/>
  <c r="S1822" i="38"/>
  <c r="S1823" i="38"/>
  <c r="S1824" i="38"/>
  <c r="S1825" i="38"/>
  <c r="S1826" i="38"/>
  <c r="S1827" i="38"/>
  <c r="S1828" i="38"/>
  <c r="S1829" i="38"/>
  <c r="S1830" i="38"/>
  <c r="S1831" i="38"/>
  <c r="S1832" i="38"/>
  <c r="S1833" i="38"/>
  <c r="S1834" i="38"/>
  <c r="S1835" i="38"/>
  <c r="S1836" i="38"/>
  <c r="S1837" i="38"/>
  <c r="S1838" i="38"/>
  <c r="S1839" i="38"/>
  <c r="S1840" i="38"/>
  <c r="S1841" i="38"/>
  <c r="S1842" i="38"/>
  <c r="S1843" i="38"/>
  <c r="S1844" i="38"/>
  <c r="S1845" i="38"/>
  <c r="S1846" i="38"/>
  <c r="S1847" i="38"/>
  <c r="S1848" i="38"/>
  <c r="S1849" i="38"/>
  <c r="S1850" i="38"/>
  <c r="S1851" i="38"/>
  <c r="S1852" i="38"/>
  <c r="S1853" i="38"/>
  <c r="S1854" i="38"/>
  <c r="S1855" i="38"/>
  <c r="S1856" i="38"/>
  <c r="S1857" i="38"/>
  <c r="S1858" i="38"/>
  <c r="S1859" i="38"/>
  <c r="S1860" i="38"/>
  <c r="S1861" i="38"/>
  <c r="S1862" i="38"/>
  <c r="S1863" i="38"/>
  <c r="S1864" i="38"/>
  <c r="S1865" i="38"/>
  <c r="S1866" i="38"/>
  <c r="S1867" i="38"/>
  <c r="S1868" i="38"/>
  <c r="S1869" i="38"/>
  <c r="S1870" i="38"/>
  <c r="S1871" i="38"/>
  <c r="S1872" i="38"/>
  <c r="S1873" i="38"/>
  <c r="S1874" i="38"/>
  <c r="S1875" i="38"/>
  <c r="S1876" i="38"/>
  <c r="S1877" i="38"/>
  <c r="S1878" i="38"/>
  <c r="S1879" i="38"/>
  <c r="S1880" i="38"/>
  <c r="S1881" i="38"/>
  <c r="S1882" i="38"/>
  <c r="S1883" i="38"/>
  <c r="S1884" i="38"/>
  <c r="S1885" i="38"/>
  <c r="S1886" i="38"/>
  <c r="S1887" i="38"/>
  <c r="S1888" i="38"/>
  <c r="S1889" i="38"/>
  <c r="S1890" i="38"/>
  <c r="S1891" i="38"/>
  <c r="S1892" i="38"/>
  <c r="S1893" i="38"/>
  <c r="S1894" i="38"/>
  <c r="S1895" i="38"/>
  <c r="S1896" i="38"/>
  <c r="S1897" i="38"/>
  <c r="S1898" i="38"/>
  <c r="S1899" i="38"/>
  <c r="S1900" i="38"/>
  <c r="S1901" i="38"/>
  <c r="S1902" i="38"/>
  <c r="S1903" i="38"/>
  <c r="S1904" i="38"/>
  <c r="S1905" i="38"/>
  <c r="S1906" i="38"/>
  <c r="S1907" i="38"/>
  <c r="S1908" i="38"/>
  <c r="S1909" i="38"/>
  <c r="S1910" i="38"/>
  <c r="S1911" i="38"/>
  <c r="S1912" i="38"/>
  <c r="S1913" i="38"/>
  <c r="S1914" i="38"/>
  <c r="S1915" i="38"/>
  <c r="S1916" i="38"/>
  <c r="S1917" i="38"/>
  <c r="S1918" i="38"/>
  <c r="S1919" i="38"/>
  <c r="S1920" i="38"/>
  <c r="S1921" i="38"/>
  <c r="S1922" i="38"/>
  <c r="S1923" i="38"/>
  <c r="S1924" i="38"/>
  <c r="S1925" i="38"/>
  <c r="S1926" i="38"/>
  <c r="S1927" i="38"/>
  <c r="S1928" i="38"/>
  <c r="S1929" i="38"/>
  <c r="S1930" i="38"/>
  <c r="S1931" i="38"/>
  <c r="S1932" i="38"/>
  <c r="S1933" i="38"/>
  <c r="S1934" i="38"/>
  <c r="S1935" i="38"/>
  <c r="S1936" i="38"/>
  <c r="S1937" i="38"/>
  <c r="S1938" i="38"/>
  <c r="S1939" i="38"/>
  <c r="S1940" i="38"/>
  <c r="S1941" i="38"/>
  <c r="S1942" i="38"/>
  <c r="S1943" i="38"/>
  <c r="S1944" i="38"/>
  <c r="S1945" i="38"/>
  <c r="S1946" i="38"/>
  <c r="S1947" i="38"/>
  <c r="S1948" i="38"/>
  <c r="S1949" i="38"/>
  <c r="S1950" i="38"/>
  <c r="S1951" i="38"/>
  <c r="S1952" i="38"/>
  <c r="S1953" i="38"/>
  <c r="S1954" i="38"/>
  <c r="S1955" i="38"/>
  <c r="S1956" i="38"/>
  <c r="S1957" i="38"/>
  <c r="S1958" i="38"/>
  <c r="S1959" i="38"/>
  <c r="S1960" i="38"/>
  <c r="S1961" i="38"/>
  <c r="S1962" i="38"/>
  <c r="S1963" i="38"/>
  <c r="S1964" i="38"/>
  <c r="S1965" i="38"/>
  <c r="S1966" i="38"/>
  <c r="S1967" i="38"/>
  <c r="S1968" i="38"/>
  <c r="S1969" i="38"/>
  <c r="S1970" i="38"/>
  <c r="S1971" i="38"/>
  <c r="S1972" i="38"/>
  <c r="S1973" i="38"/>
  <c r="S1974" i="38"/>
  <c r="S1975" i="38"/>
  <c r="S1976" i="38"/>
  <c r="S1977" i="38"/>
  <c r="S1978" i="38"/>
  <c r="S1979" i="38"/>
  <c r="S1980" i="38"/>
  <c r="S1981" i="38"/>
  <c r="S1982" i="38"/>
  <c r="S1983" i="38"/>
  <c r="S1984" i="38"/>
  <c r="S1985" i="38"/>
  <c r="S1986" i="38"/>
  <c r="S1987" i="38"/>
  <c r="S1988" i="38"/>
  <c r="S1989" i="38"/>
  <c r="S1990" i="38"/>
  <c r="S1991" i="38"/>
  <c r="S1992" i="38"/>
  <c r="S1993" i="38"/>
  <c r="S1994" i="38"/>
  <c r="S1995" i="38"/>
  <c r="S1996" i="38"/>
  <c r="S1997" i="38"/>
  <c r="S1998" i="38"/>
  <c r="S1999" i="38"/>
  <c r="S2000" i="38"/>
  <c r="S2001" i="38"/>
  <c r="S2002" i="38"/>
  <c r="S2003" i="38"/>
  <c r="S2004" i="38"/>
  <c r="S2005" i="38"/>
  <c r="S2006" i="38"/>
  <c r="S2007" i="38"/>
  <c r="S2008" i="38"/>
  <c r="S2009" i="38"/>
  <c r="S2010" i="38"/>
  <c r="S2011" i="38"/>
  <c r="S2012" i="38"/>
  <c r="S2013" i="38"/>
  <c r="S2014" i="38"/>
  <c r="S2015" i="38"/>
  <c r="S2016" i="38"/>
  <c r="S2017" i="38"/>
  <c r="S2018" i="38"/>
  <c r="S2019" i="38"/>
  <c r="S2020" i="38"/>
  <c r="S2021" i="38"/>
  <c r="S2022" i="38"/>
  <c r="S2023" i="38"/>
  <c r="S2024" i="38"/>
  <c r="S2025" i="38"/>
  <c r="S2026" i="38"/>
  <c r="S2027" i="38"/>
  <c r="S2028" i="38"/>
  <c r="S2029" i="38"/>
  <c r="S2030" i="38"/>
  <c r="S2031" i="38"/>
  <c r="S2032" i="38"/>
  <c r="S2033" i="38"/>
  <c r="S2034" i="38"/>
  <c r="S2035" i="38"/>
  <c r="S2036" i="38"/>
  <c r="S2037" i="38"/>
  <c r="S2038" i="38"/>
  <c r="S2039" i="38"/>
  <c r="S2040" i="38"/>
  <c r="S2041" i="38"/>
  <c r="S2042" i="38"/>
  <c r="S2043" i="38"/>
  <c r="S2044" i="38"/>
  <c r="S2045" i="38"/>
  <c r="S2046" i="38"/>
  <c r="S2047" i="38"/>
  <c r="S2048" i="38"/>
  <c r="S2049" i="38"/>
  <c r="S2050" i="38"/>
  <c r="S2051" i="38"/>
  <c r="S2052" i="38"/>
  <c r="S2053" i="38"/>
  <c r="S2054" i="38"/>
  <c r="S2055" i="38"/>
  <c r="S2056" i="38"/>
  <c r="S2057" i="38"/>
  <c r="S2058" i="38"/>
  <c r="S2059" i="38"/>
  <c r="S2060" i="38"/>
  <c r="S2061" i="38"/>
  <c r="S2062" i="38"/>
  <c r="S2063" i="38"/>
  <c r="S2064" i="38"/>
  <c r="S2065" i="38"/>
  <c r="S2066" i="38"/>
  <c r="S2067" i="38"/>
  <c r="S2068" i="38"/>
  <c r="S2069" i="38"/>
  <c r="S2070" i="38"/>
  <c r="S2071" i="38"/>
  <c r="S2072" i="38"/>
  <c r="S2073" i="38"/>
  <c r="S2074" i="38"/>
  <c r="S2075" i="38"/>
  <c r="S2076" i="38"/>
  <c r="S2077" i="38"/>
  <c r="S2078" i="38"/>
  <c r="S2079" i="38"/>
  <c r="S2080" i="38"/>
  <c r="S2081" i="38"/>
  <c r="S2082" i="38"/>
  <c r="S2083" i="38"/>
  <c r="S2084" i="38"/>
  <c r="S2085" i="38"/>
  <c r="S2086" i="38"/>
  <c r="S2087" i="38"/>
  <c r="S2088" i="38"/>
  <c r="S2089" i="38"/>
  <c r="S2090" i="38"/>
  <c r="S2091" i="38"/>
  <c r="S2092" i="38"/>
  <c r="S2093" i="38"/>
  <c r="S2094" i="38"/>
  <c r="S2095" i="38"/>
  <c r="S2096" i="38"/>
  <c r="S2097" i="38"/>
  <c r="S2098" i="38"/>
  <c r="S2099" i="38"/>
  <c r="S2100" i="38"/>
  <c r="S2101" i="38"/>
  <c r="S2102" i="38"/>
  <c r="S2103" i="38"/>
  <c r="S2104" i="38"/>
  <c r="S2105" i="38"/>
  <c r="S2106" i="38"/>
  <c r="S2107" i="38"/>
  <c r="S2108" i="38"/>
  <c r="S2109" i="38"/>
  <c r="S2110" i="38"/>
  <c r="S2111" i="38"/>
  <c r="S2112" i="38"/>
  <c r="S2113" i="38"/>
  <c r="S2114" i="38"/>
  <c r="S2115" i="38"/>
  <c r="S2116" i="38"/>
  <c r="S2117" i="38"/>
  <c r="S2118" i="38"/>
  <c r="S2119" i="38"/>
  <c r="S2120" i="38"/>
  <c r="S2121" i="38"/>
  <c r="S2122" i="38"/>
  <c r="S2123" i="38"/>
  <c r="S2124" i="38"/>
  <c r="S2125" i="38"/>
  <c r="S2126" i="38"/>
  <c r="S2127" i="38"/>
  <c r="S2128" i="38"/>
  <c r="S2129" i="38"/>
  <c r="S2130" i="38"/>
  <c r="S2131" i="38"/>
  <c r="S2132" i="38"/>
  <c r="S2133" i="38"/>
  <c r="S2134" i="38"/>
  <c r="S2135" i="38"/>
  <c r="S2136" i="38"/>
  <c r="S2137" i="38"/>
  <c r="S2138" i="38"/>
  <c r="S2139" i="38"/>
  <c r="S2140" i="38"/>
  <c r="S2141" i="38"/>
  <c r="S2142" i="38"/>
  <c r="S2143" i="38"/>
  <c r="S2144" i="38"/>
  <c r="S2145" i="38"/>
  <c r="S2146" i="38"/>
  <c r="S2147" i="38"/>
  <c r="S2148" i="38"/>
  <c r="S2149" i="38"/>
  <c r="S2150" i="38"/>
  <c r="S2151" i="38"/>
  <c r="S2152" i="38"/>
  <c r="S2153" i="38"/>
  <c r="S2154" i="38"/>
  <c r="S2155" i="38"/>
  <c r="S2156" i="38"/>
  <c r="S2157" i="38"/>
  <c r="S2158" i="38"/>
  <c r="S2159" i="38"/>
  <c r="S2160" i="38"/>
  <c r="S2161" i="38"/>
  <c r="S2162" i="38"/>
  <c r="S2163" i="38"/>
  <c r="S2164" i="38"/>
  <c r="S2165" i="38"/>
  <c r="S2166" i="38"/>
  <c r="S2167" i="38"/>
  <c r="S2168" i="38"/>
  <c r="S2169" i="38"/>
  <c r="S2170" i="38"/>
  <c r="S2171" i="38"/>
  <c r="S2172" i="38"/>
  <c r="S2173" i="38"/>
  <c r="S2174" i="38"/>
  <c r="S2175" i="38"/>
  <c r="S2176" i="38"/>
  <c r="S2177" i="38"/>
  <c r="S2178" i="38"/>
  <c r="S2179" i="38"/>
  <c r="S2180" i="38"/>
  <c r="S2181" i="38"/>
  <c r="S2182" i="38"/>
  <c r="S2183" i="38"/>
  <c r="S2184" i="38"/>
  <c r="S2185" i="38"/>
  <c r="S2186" i="38"/>
  <c r="S2187" i="38"/>
  <c r="S2188" i="38"/>
  <c r="S2189" i="38"/>
  <c r="S2190" i="38"/>
  <c r="S2191" i="38"/>
  <c r="S2192" i="38"/>
  <c r="S2193" i="38"/>
  <c r="S2194" i="38"/>
  <c r="S2195" i="38"/>
  <c r="S2196" i="38"/>
  <c r="S2197" i="38"/>
  <c r="S2198" i="38"/>
  <c r="S2199" i="38"/>
  <c r="S2200" i="38"/>
  <c r="S2201" i="38"/>
  <c r="S2202" i="38"/>
  <c r="S2203" i="38"/>
  <c r="S2204" i="38"/>
  <c r="S2205" i="38"/>
  <c r="S2206" i="38"/>
  <c r="S2207" i="38"/>
  <c r="S2208" i="38"/>
  <c r="S2209" i="38"/>
  <c r="S2210" i="38"/>
  <c r="S2211" i="38"/>
  <c r="S2212" i="38"/>
  <c r="S2213" i="38"/>
  <c r="S2214" i="38"/>
  <c r="S2215" i="38"/>
  <c r="S2216" i="38"/>
  <c r="S2217" i="38"/>
  <c r="S2218" i="38"/>
  <c r="S2219" i="38"/>
  <c r="S2220" i="38"/>
  <c r="S2221" i="38"/>
  <c r="S2222" i="38"/>
  <c r="S2223" i="38"/>
  <c r="S2224" i="38"/>
  <c r="S2225" i="38"/>
  <c r="S2226" i="38"/>
  <c r="S2227" i="38"/>
  <c r="S2228" i="38"/>
  <c r="S2229" i="38"/>
  <c r="S2230" i="38"/>
  <c r="S2231" i="38"/>
  <c r="S2232" i="38"/>
  <c r="S2233" i="38"/>
  <c r="S2234" i="38"/>
  <c r="S2235" i="38"/>
  <c r="S2236" i="38"/>
  <c r="S2237" i="38"/>
  <c r="S2238" i="38"/>
  <c r="S2239" i="38"/>
  <c r="S2240" i="38"/>
  <c r="S2241" i="38"/>
  <c r="S2242" i="38"/>
  <c r="S2243" i="38"/>
  <c r="S2244" i="38"/>
  <c r="S2245" i="38"/>
  <c r="S2246" i="38"/>
  <c r="S2247" i="38"/>
  <c r="S2248" i="38"/>
  <c r="S2249" i="38"/>
  <c r="S2250" i="38"/>
  <c r="S2251" i="38"/>
  <c r="S2252" i="38"/>
  <c r="S2253" i="38"/>
  <c r="S2254" i="38"/>
  <c r="S2255" i="38"/>
  <c r="S2256" i="38"/>
  <c r="S2257" i="38"/>
  <c r="S2258" i="38"/>
  <c r="S2259" i="38"/>
  <c r="S2260" i="38"/>
  <c r="S2261" i="38"/>
  <c r="S2262" i="38"/>
  <c r="S2263" i="38"/>
  <c r="S2264" i="38"/>
  <c r="S2265" i="38"/>
  <c r="S2266" i="38"/>
  <c r="S2267" i="38"/>
  <c r="S2268" i="38"/>
  <c r="S2269" i="38"/>
  <c r="S2270" i="38"/>
  <c r="S2271" i="38"/>
  <c r="S2272" i="38"/>
  <c r="S2273" i="38"/>
  <c r="S2274" i="38"/>
  <c r="S2275" i="38"/>
  <c r="S2276" i="38"/>
  <c r="S2277" i="38"/>
  <c r="S2278" i="38"/>
  <c r="S2279" i="38"/>
  <c r="S2280" i="38"/>
  <c r="S2281" i="38"/>
  <c r="S2282" i="38"/>
  <c r="S2283" i="38"/>
  <c r="S2284" i="38"/>
  <c r="S2285" i="38"/>
  <c r="S2286" i="38"/>
  <c r="S2287" i="38"/>
  <c r="S2288" i="38"/>
  <c r="S2289" i="38"/>
  <c r="S2290" i="38"/>
  <c r="S2291" i="38"/>
  <c r="S2292" i="38"/>
  <c r="S2293" i="38"/>
  <c r="S2294" i="38"/>
  <c r="S2295" i="38"/>
  <c r="S2296" i="38"/>
  <c r="S2297" i="38"/>
  <c r="S2298" i="38"/>
  <c r="S2299" i="38"/>
  <c r="S2300" i="38"/>
  <c r="S2301" i="38"/>
  <c r="S2302" i="38"/>
  <c r="S2303" i="38"/>
  <c r="S2304" i="38"/>
  <c r="S2305" i="38"/>
  <c r="S2306" i="38"/>
  <c r="S2307" i="38"/>
  <c r="S2308" i="38"/>
  <c r="S2309" i="38"/>
  <c r="S2310" i="38"/>
  <c r="S2311" i="38"/>
  <c r="S2312" i="38"/>
  <c r="S2313" i="38"/>
  <c r="S2314" i="38"/>
  <c r="S2315" i="38"/>
  <c r="S2316" i="38"/>
  <c r="S2317" i="38"/>
  <c r="S2318" i="38"/>
  <c r="S2319" i="38"/>
  <c r="S2320" i="38"/>
  <c r="S2321" i="38"/>
  <c r="S2322" i="38"/>
  <c r="S2323" i="38"/>
  <c r="S2324" i="38"/>
  <c r="S2325" i="38"/>
  <c r="S2326" i="38"/>
  <c r="S2327" i="38"/>
  <c r="S2328" i="38"/>
  <c r="S2329" i="38"/>
  <c r="S2330" i="38"/>
  <c r="S2331" i="38"/>
  <c r="S2332" i="38"/>
  <c r="S2333" i="38"/>
  <c r="S2334" i="38"/>
  <c r="S2335" i="38"/>
  <c r="S2336" i="38"/>
  <c r="S2337" i="38"/>
  <c r="S2338" i="38"/>
  <c r="Q23" i="38" a="1"/>
  <c r="Q23" i="38" s="1"/>
  <c r="Z23" i="38" s="1" a="1"/>
  <c r="Z23" i="38" s="1"/>
  <c r="P23" i="38" a="1"/>
  <c r="P23" i="38" s="1"/>
  <c r="Y23" i="38" s="1" a="1"/>
  <c r="Y23" i="38" s="1"/>
  <c r="B18" i="3" l="1"/>
  <c r="L18" i="33"/>
  <c r="L19" i="33"/>
  <c r="L20" i="33"/>
  <c r="L21" i="33"/>
  <c r="L22" i="33"/>
  <c r="L23" i="33"/>
  <c r="L17" i="33"/>
  <c r="Z22" i="3" l="1" a="1"/>
  <c r="Z22" i="3" s="1"/>
  <c r="E22" i="28" l="1" a="1"/>
  <c r="E22" i="28" s="1"/>
  <c r="E34" i="28" a="1"/>
  <c r="E34" i="28" s="1"/>
  <c r="E25" i="28" a="1"/>
  <c r="E25" i="28" s="1"/>
  <c r="E26" i="28" a="1"/>
  <c r="E26" i="28" s="1"/>
  <c r="E28" i="28" a="1"/>
  <c r="E28" i="28" s="1"/>
  <c r="E23" i="28" a="1"/>
  <c r="E23" i="28" s="1"/>
  <c r="E35" i="28" a="1"/>
  <c r="E35" i="28" s="1"/>
  <c r="E24" i="28" a="1"/>
  <c r="E24" i="28" s="1"/>
  <c r="E27" i="28" a="1"/>
  <c r="E27" i="28" s="1"/>
  <c r="E29" i="28" a="1"/>
  <c r="E29" i="28" s="1"/>
  <c r="E30" i="28" a="1"/>
  <c r="E30" i="28" s="1"/>
  <c r="E31" i="28" a="1"/>
  <c r="E31" i="28" s="1"/>
  <c r="E20" i="28" a="1"/>
  <c r="E20" i="28" s="1"/>
  <c r="E32" i="28" a="1"/>
  <c r="E32" i="28" s="1"/>
  <c r="E21" i="28" a="1"/>
  <c r="E21" i="28" s="1"/>
  <c r="E33" i="28" a="1"/>
  <c r="E33" i="28" s="1"/>
  <c r="I20" i="28" a="1"/>
  <c r="I20" i="28" s="1"/>
  <c r="I29" i="28" a="1"/>
  <c r="I29" i="28" s="1"/>
  <c r="I28" i="28" a="1"/>
  <c r="I28" i="28" s="1"/>
  <c r="I21" i="28" a="1"/>
  <c r="I21" i="28" s="1"/>
  <c r="I30" i="28" a="1"/>
  <c r="I30" i="28" s="1"/>
  <c r="I22" i="28" a="1"/>
  <c r="I22" i="28" s="1"/>
  <c r="I31" i="28" a="1"/>
  <c r="I31" i="28" s="1"/>
  <c r="I32" i="28" a="1"/>
  <c r="I32" i="28" s="1"/>
  <c r="I23" i="28" a="1"/>
  <c r="I23" i="28" s="1"/>
  <c r="I33" i="28" a="1"/>
  <c r="I33" i="28" s="1"/>
  <c r="I27" i="28" a="1"/>
  <c r="I27" i="28" s="1"/>
  <c r="I24" i="28" a="1"/>
  <c r="I24" i="28" s="1"/>
  <c r="I34" i="28" a="1"/>
  <c r="I34" i="28" s="1"/>
  <c r="I25" i="28" a="1"/>
  <c r="I25" i="28" s="1"/>
  <c r="I35" i="28" a="1"/>
  <c r="I35" i="28" s="1"/>
  <c r="I26" i="28" a="1"/>
  <c r="I26" i="28" s="1"/>
  <c r="E19" i="28" l="1" a="1"/>
  <c r="E19" i="28" s="1"/>
  <c r="H29" i="2" l="1"/>
  <c r="E41" i="2"/>
  <c r="G29" i="2"/>
  <c r="D69" i="33" l="1"/>
  <c r="E178" i="33" a="1"/>
  <c r="E178" i="33" s="1"/>
  <c r="D178" i="33"/>
  <c r="D166" i="33"/>
  <c r="E24" i="33" a="1"/>
  <c r="E24" i="33" s="1"/>
  <c r="E74" i="33" a="1"/>
  <c r="E74" i="33" s="1"/>
  <c r="D74" i="33"/>
  <c r="E110" i="33" a="1"/>
  <c r="E110" i="33" s="1"/>
  <c r="E118" i="33" a="1"/>
  <c r="E118" i="33" s="1"/>
  <c r="E39" i="33" a="1"/>
  <c r="E39" i="33" s="1"/>
  <c r="E49" i="33" a="1"/>
  <c r="E49" i="33" s="1"/>
  <c r="E176" i="33" a="1"/>
  <c r="E176" i="33" s="1"/>
  <c r="D143" i="33"/>
  <c r="E163" i="33" a="1"/>
  <c r="E163" i="33" s="1"/>
  <c r="E148" i="33" a="1"/>
  <c r="E148" i="33" s="1"/>
  <c r="D76" i="33"/>
  <c r="E161" i="33" a="1"/>
  <c r="E161" i="33" s="1"/>
  <c r="E95" i="33" a="1"/>
  <c r="E95" i="33" s="1"/>
  <c r="E174" i="33" a="1"/>
  <c r="E174" i="33" s="1"/>
  <c r="E92" i="33" a="1"/>
  <c r="E92" i="33" s="1"/>
  <c r="D92" i="33"/>
  <c r="E180" i="33" a="1"/>
  <c r="E180" i="33" s="1"/>
  <c r="E139" i="33" a="1"/>
  <c r="E139" i="33" s="1"/>
  <c r="D55" i="33"/>
  <c r="D38" i="33"/>
  <c r="E55" i="33" a="1"/>
  <c r="E55" i="33" s="1"/>
  <c r="E133" i="33" a="1"/>
  <c r="E133" i="33" s="1"/>
  <c r="D59" i="33"/>
  <c r="E160" i="33" a="1"/>
  <c r="E160" i="33" s="1"/>
  <c r="D121" i="33"/>
  <c r="D104" i="33"/>
  <c r="D84" i="33"/>
  <c r="D53" i="33"/>
  <c r="E126" i="33" a="1"/>
  <c r="E126" i="33" s="1"/>
  <c r="D114" i="33"/>
  <c r="D82" i="33"/>
  <c r="E67" i="33" a="1"/>
  <c r="E67" i="33" s="1"/>
  <c r="D122" i="33"/>
  <c r="D171" i="33"/>
  <c r="D96" i="33"/>
  <c r="E167" i="33" a="1"/>
  <c r="E167" i="33" s="1"/>
  <c r="D44" i="33"/>
  <c r="D116" i="33"/>
  <c r="D120" i="33"/>
  <c r="D162" i="33"/>
  <c r="D173" i="33"/>
  <c r="D124" i="33"/>
  <c r="E31" i="33" a="1"/>
  <c r="E31" i="33" s="1"/>
  <c r="E75" i="33" a="1"/>
  <c r="E75" i="33" s="1"/>
  <c r="D127" i="33"/>
  <c r="D60" i="33"/>
  <c r="D47" i="33"/>
  <c r="D169" i="33"/>
  <c r="E165" i="33" a="1"/>
  <c r="E165" i="33" s="1"/>
  <c r="D165" i="33"/>
  <c r="E144" i="33" a="1"/>
  <c r="E144" i="33" s="1"/>
  <c r="E71" i="33" a="1"/>
  <c r="E71" i="33" s="1"/>
  <c r="E159" i="33" a="1"/>
  <c r="E159" i="33" s="1"/>
  <c r="E179" i="33" a="1"/>
  <c r="E179" i="33" s="1"/>
  <c r="E170" i="33" a="1"/>
  <c r="E170" i="33" s="1"/>
  <c r="D50" i="33"/>
  <c r="D142" i="33"/>
  <c r="E105" i="33" a="1"/>
  <c r="E105" i="33" s="1"/>
  <c r="D149" i="33"/>
  <c r="D18" i="33"/>
  <c r="D147" i="33"/>
  <c r="D43" i="33"/>
  <c r="D158" i="33"/>
  <c r="D79" i="33"/>
  <c r="D33" i="33"/>
  <c r="D138" i="33"/>
  <c r="E58" i="33" a="1"/>
  <c r="E58" i="33" s="1"/>
  <c r="D134" i="33"/>
  <c r="D125" i="33"/>
  <c r="D154" i="33"/>
  <c r="D136" i="33"/>
  <c r="E177" i="33" a="1"/>
  <c r="E177" i="33" s="1"/>
  <c r="D80" i="33"/>
  <c r="E107" i="33" a="1"/>
  <c r="E107" i="33" s="1"/>
  <c r="D48" i="33"/>
  <c r="E32" i="33" a="1"/>
  <c r="E32" i="33" s="1"/>
  <c r="D113" i="33"/>
  <c r="E100" i="33" a="1"/>
  <c r="E100" i="33" s="1"/>
  <c r="E28" i="33" a="1"/>
  <c r="E28" i="33" s="1"/>
  <c r="E157" i="33" a="1"/>
  <c r="E157" i="33" s="1"/>
  <c r="E91" i="33" a="1"/>
  <c r="E91" i="33" s="1"/>
  <c r="D153" i="33"/>
  <c r="E164" i="33" a="1"/>
  <c r="E164" i="33" s="1"/>
  <c r="E54" i="33" a="1"/>
  <c r="E54" i="33" s="1"/>
  <c r="D135" i="33"/>
  <c r="E140" i="33" a="1"/>
  <c r="E140" i="33" s="1"/>
  <c r="E77" i="33" a="1"/>
  <c r="E77" i="33" s="1"/>
  <c r="D175" i="33"/>
  <c r="E103" i="33" a="1"/>
  <c r="E103" i="33" s="1"/>
  <c r="D145" i="33"/>
  <c r="E98" i="33" a="1"/>
  <c r="E98" i="33" s="1"/>
  <c r="D98" i="33"/>
  <c r="E83" i="33" a="1"/>
  <c r="E83" i="33" s="1"/>
  <c r="D128" i="33"/>
  <c r="E137" i="33" a="1"/>
  <c r="E137" i="33" s="1"/>
  <c r="D25" i="33"/>
  <c r="E63" i="33" a="1"/>
  <c r="E63" i="33" s="1"/>
  <c r="E150" i="33" a="1"/>
  <c r="E150" i="33" s="1"/>
  <c r="E36" i="33" a="1"/>
  <c r="E36" i="33" s="1"/>
  <c r="D132" i="33"/>
  <c r="E57" i="33" a="1"/>
  <c r="E57" i="33" s="1"/>
  <c r="D29" i="33"/>
  <c r="E29" i="33" a="1"/>
  <c r="E29" i="33" s="1"/>
  <c r="E119" i="33" a="1"/>
  <c r="E119" i="33" s="1"/>
  <c r="D141" i="33"/>
  <c r="E93" i="33" a="1"/>
  <c r="E93" i="33" s="1"/>
  <c r="D93" i="33"/>
  <c r="D45" i="33"/>
  <c r="D66" i="33"/>
  <c r="E102" i="33" a="1"/>
  <c r="E102" i="33" s="1"/>
  <c r="E61" i="33" a="1"/>
  <c r="E61" i="33" s="1"/>
  <c r="D21" i="33"/>
  <c r="E21" i="33" s="1" a="1"/>
  <c r="E21" i="33" s="1"/>
  <c r="D130" i="33" l="1"/>
  <c r="E127" i="33" a="1"/>
  <c r="E127" i="33" s="1"/>
  <c r="D30" i="33"/>
  <c r="D139" i="33"/>
  <c r="D170" i="33"/>
  <c r="E53" i="33" a="1"/>
  <c r="E53" i="33" s="1"/>
  <c r="E48" i="33" a="1"/>
  <c r="E48" i="33" s="1"/>
  <c r="E173" i="33" a="1"/>
  <c r="E173" i="33" s="1"/>
  <c r="D41" i="33"/>
  <c r="E42" i="33" a="1"/>
  <c r="E42" i="33" s="1"/>
  <c r="D168" i="33"/>
  <c r="E59" i="33" a="1"/>
  <c r="E59" i="33" s="1"/>
  <c r="E135" i="33" a="1"/>
  <c r="E135" i="33" s="1"/>
  <c r="E35" i="33" a="1"/>
  <c r="E35" i="33" s="1"/>
  <c r="D61" i="33"/>
  <c r="D119" i="33"/>
  <c r="D164" i="33"/>
  <c r="E25" i="33" a="1"/>
  <c r="E25" i="33" s="1"/>
  <c r="E78" i="33" a="1"/>
  <c r="E78" i="33" s="1"/>
  <c r="E172" i="33" a="1"/>
  <c r="E172" i="33" s="1"/>
  <c r="D126" i="33"/>
  <c r="D129" i="33"/>
  <c r="E97" i="33" a="1"/>
  <c r="E97" i="33" s="1"/>
  <c r="D46" i="33"/>
  <c r="D34" i="33"/>
  <c r="E26" i="33" a="1"/>
  <c r="E26" i="33" s="1"/>
  <c r="E73" i="33" a="1"/>
  <c r="E73" i="33" s="1"/>
  <c r="E121" i="33" a="1"/>
  <c r="E121" i="33" s="1"/>
  <c r="E89" i="33" a="1"/>
  <c r="E89" i="33" s="1"/>
  <c r="E149" i="33" a="1"/>
  <c r="E149" i="33" s="1"/>
  <c r="E45" i="33" a="1"/>
  <c r="E45" i="33" s="1"/>
  <c r="D152" i="33"/>
  <c r="D70" i="33"/>
  <c r="D57" i="33"/>
  <c r="E47" i="33" a="1"/>
  <c r="E47" i="33" s="1"/>
  <c r="D72" i="33"/>
  <c r="D19" i="33"/>
  <c r="E19" i="33" s="1" a="1"/>
  <c r="E19" i="33" s="1"/>
  <c r="E141" i="33" a="1"/>
  <c r="E141" i="33" s="1"/>
  <c r="D150" i="33"/>
  <c r="E136" i="33" a="1"/>
  <c r="E136" i="33" s="1"/>
  <c r="D83" i="33"/>
  <c r="E153" i="33" a="1"/>
  <c r="E153" i="33" s="1"/>
  <c r="D32" i="33"/>
  <c r="D97" i="33"/>
  <c r="D73" i="33"/>
  <c r="E114" i="33" a="1"/>
  <c r="E114" i="33" s="1"/>
  <c r="E38" i="33" a="1"/>
  <c r="E38" i="33" s="1"/>
  <c r="D62" i="33"/>
  <c r="D24" i="33"/>
  <c r="E86" i="33" a="1"/>
  <c r="E86" i="33" s="1"/>
  <c r="D56" i="33"/>
  <c r="D159" i="33"/>
  <c r="E33" i="33" a="1"/>
  <c r="E33" i="33" s="1"/>
  <c r="D52" i="33"/>
  <c r="D65" i="33"/>
  <c r="E108" i="33" a="1"/>
  <c r="E108" i="33" s="1"/>
  <c r="D102" i="33"/>
  <c r="D86" i="33"/>
  <c r="E147" i="33" a="1"/>
  <c r="E147" i="33" s="1"/>
  <c r="E80" i="33" a="1"/>
  <c r="E80" i="33" s="1"/>
  <c r="E125" i="33" a="1"/>
  <c r="E125" i="33" s="1"/>
  <c r="E120" i="33" a="1"/>
  <c r="E120" i="33" s="1"/>
  <c r="E44" i="33" a="1"/>
  <c r="E44" i="33" s="1"/>
  <c r="E171" i="33" a="1"/>
  <c r="E171" i="33" s="1"/>
  <c r="D176" i="33"/>
  <c r="D118" i="33"/>
  <c r="D75" i="33"/>
  <c r="D105" i="33"/>
  <c r="E81" i="33" a="1"/>
  <c r="E81" i="33" s="1"/>
  <c r="E50" i="33" a="1"/>
  <c r="E50" i="33" s="1"/>
  <c r="D22" i="33"/>
  <c r="E22" i="33" s="1" a="1"/>
  <c r="E22" i="33" s="1"/>
  <c r="D107" i="33"/>
  <c r="D172" i="33"/>
  <c r="E117" i="33" a="1"/>
  <c r="E117" i="33" s="1"/>
  <c r="D156" i="33"/>
  <c r="E122" i="33" a="1"/>
  <c r="E122" i="33" s="1"/>
  <c r="D148" i="33"/>
  <c r="D23" i="33"/>
  <c r="D123" i="33"/>
  <c r="E111" i="33" a="1"/>
  <c r="E111" i="33" s="1"/>
  <c r="D49" i="33"/>
  <c r="E37" i="33" a="1"/>
  <c r="E37" i="33" s="1"/>
  <c r="E68" i="33" a="1"/>
  <c r="E68" i="33" s="1"/>
  <c r="D140" i="33"/>
  <c r="D157" i="33"/>
  <c r="E79" i="33" a="1"/>
  <c r="E79" i="33" s="1"/>
  <c r="D54" i="33"/>
  <c r="D100" i="33"/>
  <c r="E130" i="33" a="1"/>
  <c r="E130" i="33" s="1"/>
  <c r="D91" i="33"/>
  <c r="E82" i="33" a="1"/>
  <c r="E82" i="33" s="1"/>
  <c r="E104" i="33" a="1"/>
  <c r="E104" i="33" s="1"/>
  <c r="E123" i="33" a="1"/>
  <c r="E123" i="33" s="1"/>
  <c r="E66" i="33" a="1"/>
  <c r="E66" i="33" s="1"/>
  <c r="D161" i="33"/>
  <c r="D85" i="33"/>
  <c r="D95" i="33"/>
  <c r="E70" i="33" a="1"/>
  <c r="E70" i="33" s="1"/>
  <c r="E146" i="33" a="1"/>
  <c r="E146" i="33" s="1"/>
  <c r="D88" i="33"/>
  <c r="D27" i="33"/>
  <c r="E94" i="33" a="1"/>
  <c r="E94" i="33" s="1"/>
  <c r="D112" i="33"/>
  <c r="E154" i="33" a="1"/>
  <c r="E154" i="33" s="1"/>
  <c r="D26" i="33"/>
  <c r="E41" i="33" a="1"/>
  <c r="E41" i="33" s="1"/>
  <c r="E155" i="33" a="1"/>
  <c r="E155" i="33" s="1"/>
  <c r="E101" i="33" a="1"/>
  <c r="E101" i="33" s="1"/>
  <c r="D103" i="33"/>
  <c r="D28" i="33"/>
  <c r="D58" i="33"/>
  <c r="D51" i="33"/>
  <c r="D167" i="33"/>
  <c r="E129" i="33" a="1"/>
  <c r="E129" i="33" s="1"/>
  <c r="E90" i="33" a="1"/>
  <c r="E90" i="33" s="1"/>
  <c r="D109" i="33"/>
  <c r="G17" i="33" a="1"/>
  <c r="G17" i="33" s="1"/>
  <c r="E124" i="33" a="1"/>
  <c r="E124" i="33" s="1"/>
  <c r="E169" i="33" a="1"/>
  <c r="E169" i="33" s="1"/>
  <c r="E151" i="33" a="1"/>
  <c r="E151" i="33" s="1"/>
  <c r="D87" i="33"/>
  <c r="D180" i="33"/>
  <c r="D131" i="33"/>
  <c r="E18" i="33" a="1"/>
  <c r="E18" i="33" s="1"/>
  <c r="D78" i="33"/>
  <c r="E96" i="33" a="1"/>
  <c r="E96" i="33" s="1"/>
  <c r="E99" i="33" a="1"/>
  <c r="E99" i="33" s="1"/>
  <c r="E60" i="33" a="1"/>
  <c r="E60" i="33" s="1"/>
  <c r="D115" i="33"/>
  <c r="E30" i="33" a="1"/>
  <c r="E30" i="33" s="1"/>
  <c r="E64" i="33" a="1"/>
  <c r="E64" i="33" s="1"/>
  <c r="D137" i="33"/>
  <c r="E162" i="33" a="1"/>
  <c r="E162" i="33" s="1"/>
  <c r="E72" i="33" a="1"/>
  <c r="E72" i="33" s="1"/>
  <c r="D99" i="33"/>
  <c r="E166" i="33" a="1"/>
  <c r="E166" i="33" s="1"/>
  <c r="D106" i="33"/>
  <c r="D40" i="33"/>
  <c r="D179" i="33"/>
  <c r="D89" i="33"/>
  <c r="E132" i="33" a="1"/>
  <c r="E132" i="33" s="1"/>
  <c r="E138" i="33" a="1"/>
  <c r="E138" i="33" s="1"/>
  <c r="E168" i="33" a="1"/>
  <c r="E168" i="33" s="1"/>
  <c r="E46" i="33" a="1"/>
  <c r="E46" i="33" s="1"/>
  <c r="E27" i="33" a="1"/>
  <c r="E27" i="33" s="1"/>
  <c r="D111" i="33"/>
  <c r="E152" i="33" a="1"/>
  <c r="E152" i="33" s="1"/>
  <c r="D163" i="33"/>
  <c r="E62" i="33" a="1"/>
  <c r="E62" i="33" s="1"/>
  <c r="E85" i="33" a="1"/>
  <c r="E85" i="33" s="1"/>
  <c r="E87" i="33" a="1"/>
  <c r="E87" i="33" s="1"/>
  <c r="D110" i="33"/>
  <c r="E109" i="33" a="1"/>
  <c r="E109" i="33" s="1"/>
  <c r="D64" i="33"/>
  <c r="E113" i="33" a="1"/>
  <c r="E113" i="33" s="1"/>
  <c r="D117" i="33"/>
  <c r="D155" i="33"/>
  <c r="D42" i="33"/>
  <c r="D67" i="33"/>
  <c r="D160" i="33"/>
  <c r="D174" i="33"/>
  <c r="E43" i="33" a="1"/>
  <c r="E43" i="33" s="1"/>
  <c r="E142" i="33" a="1"/>
  <c r="E142" i="33" s="1"/>
  <c r="E158" i="33" a="1"/>
  <c r="E158" i="33" s="1"/>
  <c r="D94" i="33"/>
  <c r="E40" i="33" a="1"/>
  <c r="E40" i="33" s="1"/>
  <c r="D81" i="33"/>
  <c r="E131" i="33" a="1"/>
  <c r="E131" i="33" s="1"/>
  <c r="D35" i="33"/>
  <c r="D77" i="33"/>
  <c r="D146" i="33"/>
  <c r="E115" i="33" a="1"/>
  <c r="E115" i="33" s="1"/>
  <c r="E112" i="33" a="1"/>
  <c r="E112" i="33" s="1"/>
  <c r="E69" i="33" a="1"/>
  <c r="E69" i="33" s="1"/>
  <c r="D17" i="33"/>
  <c r="E17" i="33" s="1" a="1"/>
  <c r="E17" i="33" s="1"/>
  <c r="D63" i="33"/>
  <c r="E56" i="33" a="1"/>
  <c r="E56" i="33" s="1"/>
  <c r="D144" i="33"/>
  <c r="E116" i="33" a="1"/>
  <c r="E116" i="33" s="1"/>
  <c r="D151" i="33"/>
  <c r="D90" i="33"/>
  <c r="E52" i="33" a="1"/>
  <c r="E52" i="33" s="1"/>
  <c r="E65" i="33" a="1"/>
  <c r="E65" i="33" s="1"/>
  <c r="E175" i="33" a="1"/>
  <c r="E175" i="33" s="1"/>
  <c r="E20" i="33" a="1"/>
  <c r="E20" i="33" s="1"/>
  <c r="E134" i="33" a="1"/>
  <c r="E134" i="33" s="1"/>
  <c r="E34" i="33" a="1"/>
  <c r="E34" i="33" s="1"/>
  <c r="D71" i="33"/>
  <c r="D31" i="33"/>
  <c r="E23" i="33" a="1"/>
  <c r="E23" i="33" s="1"/>
  <c r="E84" i="33" a="1"/>
  <c r="E84" i="33" s="1"/>
  <c r="E156" i="33" a="1"/>
  <c r="E156" i="33" s="1"/>
  <c r="E145" i="33" a="1"/>
  <c r="E145" i="33" s="1"/>
  <c r="D101" i="33"/>
  <c r="D37" i="33"/>
  <c r="D39" i="33"/>
  <c r="D108" i="33"/>
  <c r="D68" i="33"/>
  <c r="E128" i="33" a="1"/>
  <c r="E128" i="33" s="1"/>
  <c r="D36" i="33"/>
  <c r="E51" i="33" a="1"/>
  <c r="E51" i="33" s="1"/>
  <c r="E88" i="33" a="1"/>
  <c r="E88" i="33" s="1"/>
  <c r="D133" i="33"/>
  <c r="E76" i="33" a="1"/>
  <c r="E76" i="33" s="1"/>
  <c r="E143" i="33" a="1"/>
  <c r="E143" i="33" s="1"/>
  <c r="E106" i="33" a="1"/>
  <c r="E106" i="33" s="1"/>
  <c r="D177" i="33"/>
  <c r="E12" i="33" l="1"/>
  <c r="H17" i="33"/>
  <c r="I17" i="33"/>
  <c r="G18" i="33" a="1"/>
  <c r="G18" i="33" s="1"/>
  <c r="I18" i="33" s="1"/>
  <c r="G19" i="33" l="1" a="1"/>
  <c r="G19" i="33" s="1"/>
  <c r="H19" i="33" s="1"/>
  <c r="H18" i="33"/>
  <c r="I19" i="33" l="1"/>
  <c r="G20" i="33" a="1"/>
  <c r="G20" i="33" s="1"/>
  <c r="H20" i="33" s="1"/>
  <c r="G21" i="33" l="1" a="1"/>
  <c r="G21" i="33" s="1"/>
  <c r="H21" i="33" s="1"/>
  <c r="I20" i="33"/>
  <c r="I21" i="33" l="1"/>
  <c r="G22" i="33" a="1"/>
  <c r="G22" i="33" s="1"/>
  <c r="G23" i="33" s="1" a="1"/>
  <c r="G23" i="33" s="1"/>
  <c r="H23" i="33" s="1"/>
  <c r="G24" i="33" l="1" a="1"/>
  <c r="G24" i="33" s="1"/>
  <c r="G25" i="33" s="1" a="1"/>
  <c r="G25" i="33" s="1"/>
  <c r="I25" i="33" s="1"/>
  <c r="I22" i="33"/>
  <c r="H22" i="33"/>
  <c r="I23" i="33"/>
  <c r="H24" i="33" l="1"/>
  <c r="H25" i="33"/>
  <c r="I24" i="33"/>
  <c r="G26" i="33" a="1"/>
  <c r="G26" i="33" s="1"/>
  <c r="H26" i="33" s="1"/>
  <c r="G27" i="33" l="1" a="1"/>
  <c r="G27" i="33" s="1"/>
  <c r="H27" i="33" s="1"/>
  <c r="I26" i="33"/>
  <c r="I27" i="33" l="1"/>
  <c r="G28" i="33" a="1"/>
  <c r="G28" i="33" s="1"/>
  <c r="H28" i="33" s="1"/>
  <c r="G29" i="33" l="1" a="1"/>
  <c r="G29" i="33" s="1"/>
  <c r="H29" i="33" s="1"/>
  <c r="I28" i="33"/>
  <c r="I29" i="33" l="1"/>
  <c r="G30" i="33" a="1"/>
  <c r="G30" i="33" s="1"/>
  <c r="H30" i="33" s="1"/>
  <c r="G31" i="33" l="1" a="1"/>
  <c r="G31" i="33" s="1"/>
  <c r="H31" i="33" s="1"/>
  <c r="I30" i="33"/>
  <c r="I31" i="33" l="1"/>
  <c r="G32" i="33" a="1"/>
  <c r="G32" i="33" s="1"/>
  <c r="H32" i="33" s="1"/>
  <c r="G33" i="33" l="1" a="1"/>
  <c r="G33" i="33" s="1"/>
  <c r="I33" i="33" s="1"/>
  <c r="I32" i="33"/>
  <c r="G34" i="33" l="1" a="1"/>
  <c r="G34" i="33" s="1"/>
  <c r="I34" i="33" s="1"/>
  <c r="H33" i="33"/>
  <c r="G35" i="33" l="1" a="1"/>
  <c r="G35" i="33" s="1"/>
  <c r="I35" i="33" s="1"/>
  <c r="H34" i="33"/>
  <c r="H35" i="33" l="1"/>
  <c r="G36" i="33" a="1"/>
  <c r="G36" i="33" s="1"/>
  <c r="H36" i="33" s="1"/>
  <c r="I36" i="3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Vázquez Morado, Borja</author>
  </authors>
  <commentList>
    <comment ref="G22" authorId="0" shapeId="0" xr:uid="{02A2644B-2D5A-4CAA-AD19-461282C71482}">
      <text>
        <r>
          <rPr>
            <b/>
            <sz val="9"/>
            <color indexed="81"/>
            <rFont val="Tahoma"/>
            <family val="2"/>
          </rPr>
          <t>RECUERDE ¡¡¡
Se debe ser congruente con el objeto de la ayuda y con el concepto de las facturas asociadas al mismo.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Vázquez Morado, Borja</author>
  </authors>
  <commentList>
    <comment ref="H21" authorId="0" shapeId="0" xr:uid="{DB8A3FEA-E8E6-4C62-B791-D572AFECAE50}">
      <text>
        <r>
          <rPr>
            <b/>
            <sz val="9"/>
            <color indexed="81"/>
            <rFont val="Tahoma"/>
            <family val="2"/>
          </rPr>
          <t>Debe introducir un número válido de CIF, sin comas, puntos o cualquier otro símbolo.</t>
        </r>
      </text>
    </comment>
    <comment ref="J21" authorId="0" shapeId="0" xr:uid="{12F477AC-CD19-4902-A62B-B108E31D0D73}">
      <text>
        <r>
          <rPr>
            <b/>
            <sz val="9"/>
            <color indexed="81"/>
            <rFont val="Tahoma"/>
            <family val="2"/>
          </rPr>
          <t>Debe introducir un número válido de CIF, sin comas, puntos o cualquier otro símbolo.</t>
        </r>
      </text>
    </comment>
    <comment ref="N21" authorId="0" shapeId="0" xr:uid="{F2DF0359-194A-4B89-A4D1-3D8CE8FEA83F}">
      <text>
        <r>
          <rPr>
            <b/>
            <sz val="9"/>
            <color indexed="81"/>
            <rFont val="Tahoma"/>
            <family val="2"/>
          </rPr>
          <t>Debe intoducir una fecha en formato dd/mm/aaaa</t>
        </r>
      </text>
    </comment>
    <comment ref="O21" authorId="0" shapeId="0" xr:uid="{4DF0C9F6-8CC8-4223-93C6-DDA2776345ED}">
      <text>
        <r>
          <rPr>
            <b/>
            <sz val="9"/>
            <color indexed="81"/>
            <rFont val="Tahoma"/>
            <family val="2"/>
          </rPr>
          <t>-Indique la base imponible que se reflejan en el documento de gasto, asociado a los datos introducidos.
-Debe introducir un valor numérico.</t>
        </r>
      </text>
    </comment>
    <comment ref="Q21" authorId="0" shapeId="0" xr:uid="{4BA5AE88-7BB1-4809-84BF-232C854BEB16}">
      <text>
        <r>
          <rPr>
            <b/>
            <sz val="9"/>
            <color indexed="81"/>
            <rFont val="Tahoma"/>
            <family val="2"/>
          </rPr>
          <t>-Indique el importe total que refleja el documento de gasto, resultante de la sumatoria del importe neto más impuestos indirectos, asociados a los datos introducidos.
-Debe introducir un valor numérico.</t>
        </r>
      </text>
    </comment>
    <comment ref="R21" authorId="0" shapeId="0" xr:uid="{8B091359-C1D4-4622-8E03-E517ADED5598}">
      <text>
        <r>
          <rPr>
            <b/>
            <sz val="9"/>
            <color indexed="81"/>
            <rFont val="Tahoma"/>
            <family val="2"/>
          </rPr>
          <t>-Indicar el importe justificado que el beneficiario quiere imputar a la actuación. Recuerde NO CONFUNDIR CON INTENSIDAD MÁXIMA
-Debe introducir un valor numérico.</t>
        </r>
      </text>
    </comment>
    <comment ref="T21" authorId="0" shapeId="0" xr:uid="{36BAE73A-40B2-4B4E-9C16-344400F93B43}">
      <text>
        <r>
          <rPr>
            <b/>
            <sz val="9"/>
            <color indexed="81"/>
            <rFont val="Tahoma"/>
            <family val="2"/>
          </rPr>
          <t>Debe identificar todos los documentos de pago:
-Número o código de cada comprobante bancario
-Modo de pago
-Fecha de pago</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<sst xmlns="http://schemas.openxmlformats.org/spreadsheetml/2006/main" count="6477" uniqueCount="2769">
  <si>
    <t>CIF</t>
  </si>
  <si>
    <t xml:space="preserve">10. Establecimiento de zonas de estacionamiento regulado no incluidas en una Zona de Bajas Emisiones	</t>
  </si>
  <si>
    <t xml:space="preserve">11. Actuaciones que mejoren la intermodalidad. Provisión de bicicletas u otros vehículos de última milla. Aparcamientos seguros de bicicletas y de vehículos de movilidad personal	</t>
  </si>
  <si>
    <t xml:space="preserve">12. Implantación de sistemas públicos de alquiler de bicicletas y otros vehículos de movilidad personal	</t>
  </si>
  <si>
    <t xml:space="preserve">13. Actuaciones para la mejora de la distribución urbana de mercancías	</t>
  </si>
  <si>
    <t xml:space="preserve">14. Actuaciones de transporte ferroviario de competencia local de infraestructura o tecnológicas que incentiven su uso	</t>
  </si>
  <si>
    <t xml:space="preserve">15. Actuaciones de compra o renovación de material rodante ferroviario para servicios de competencia local	</t>
  </si>
  <si>
    <t xml:space="preserve">16. Adquisición de autobuses para flotas de transporte público y de vehículos pesados para servicios públicos de ámbito municipal propulsados con energías alternativas	</t>
  </si>
  <si>
    <t xml:space="preserve">17. Actuaciones complementarias a la adquisición de autobuses para transformación de flotas de transporte público de ámbito municipal propulsadas con energías alternativas	</t>
  </si>
  <si>
    <t xml:space="preserve">18. Actuaciones de digitalización de la actividad de los servicios públicos de transporte para la mejora del servicio	</t>
  </si>
  <si>
    <t xml:space="preserve">19. Actuaciones de mejora de la gestión de las Administraciones	</t>
  </si>
  <si>
    <t xml:space="preserve">01. Actuaciones de implantación de la Zonas de Bajas Emisiones	</t>
  </si>
  <si>
    <t xml:space="preserve">02. Actuaciones complementarias a una ZBE existente o de nueva implantación	</t>
  </si>
  <si>
    <t xml:space="preserve">03. Plataformas y carriles de priorización (o exclusividad) para transporte colectivo	</t>
  </si>
  <si>
    <t xml:space="preserve">04. Plataformas y carriles reservados para bicicletas y/o vehículos de movilidad personal mediante nueva construcción o nuevos trazados	</t>
  </si>
  <si>
    <t xml:space="preserve">05. Adecuación de vías y espacio urbano para bicicletas y/o vehículos de movilidad personal: señalización, pavimento diferenciado, elementos de separación, etc	</t>
  </si>
  <si>
    <t xml:space="preserve">06. Adecuación de espacios urbanos para la implementación de zonas e itinerarios peatonales y mejora de la accesibilidad	</t>
  </si>
  <si>
    <t xml:space="preserve">07. Actuaciones para calmar el tráfico rodado	</t>
  </si>
  <si>
    <t xml:space="preserve">08. Actuaciones de mejora de la accesibilidad (personas con movilidad reducida y colectivos especiales) del sistema de transporte público	</t>
  </si>
  <si>
    <t xml:space="preserve">09. Aparcamientos disuasorios de competencia municipal	</t>
  </si>
  <si>
    <t>Tipología de actuaciones</t>
  </si>
  <si>
    <t>Rinconada (La)</t>
  </si>
  <si>
    <t>Sant Cugat del Vallès</t>
  </si>
  <si>
    <t>Girona</t>
  </si>
  <si>
    <t>Fuenlabrada</t>
  </si>
  <si>
    <t>Ejido (El)</t>
  </si>
  <si>
    <t>Santa Coloma de Gramenet</t>
  </si>
  <si>
    <t>Cornellà de Llobregat</t>
  </si>
  <si>
    <t>Almería</t>
  </si>
  <si>
    <t>Puerto Real</t>
  </si>
  <si>
    <t>Hospitalet de Llobregat (L')</t>
  </si>
  <si>
    <t>Alcalá de Henares</t>
  </si>
  <si>
    <t>Parla</t>
  </si>
  <si>
    <t>Alcoy/Alcoi</t>
  </si>
  <si>
    <t>Santander</t>
  </si>
  <si>
    <t>Reus</t>
  </si>
  <si>
    <t>Mollet del Vallès</t>
  </si>
  <si>
    <t>Málaga</t>
  </si>
  <si>
    <t>Benalmádena</t>
  </si>
  <si>
    <t>Loja</t>
  </si>
  <si>
    <t>Utrera</t>
  </si>
  <si>
    <t>Línea de la Concepción (La)</t>
  </si>
  <si>
    <t>Irun</t>
  </si>
  <si>
    <t>Asociación Municipios Barcelona</t>
  </si>
  <si>
    <t>Ciudad Real</t>
  </si>
  <si>
    <t>Vélez-Málaga</t>
  </si>
  <si>
    <t>Rota</t>
  </si>
  <si>
    <t>Pozuelo de Alarcón</t>
  </si>
  <si>
    <t>Pinto</t>
  </si>
  <si>
    <t>Vall d'Uixó (la)</t>
  </si>
  <si>
    <t>Chiclana de la Frontera</t>
  </si>
  <si>
    <t>Esplugues de Llobregat</t>
  </si>
  <si>
    <t>Terrassa</t>
  </si>
  <si>
    <t>Granada</t>
  </si>
  <si>
    <t>Pamplona/Iruña</t>
  </si>
  <si>
    <t>Rivas-Vaciamadrid</t>
  </si>
  <si>
    <t>Alcorcón</t>
  </si>
  <si>
    <t>Masnou (El)</t>
  </si>
  <si>
    <t>Palma</t>
  </si>
  <si>
    <t>Valladolid</t>
  </si>
  <si>
    <t>Sant Joan Despí</t>
  </si>
  <si>
    <t>Olot</t>
  </si>
  <si>
    <t>Cáceres</t>
  </si>
  <si>
    <t>Manresa</t>
  </si>
  <si>
    <t>Gavà</t>
  </si>
  <si>
    <t>Vendrell (El)</t>
  </si>
  <si>
    <t>Mataró</t>
  </si>
  <si>
    <t>Algeciras</t>
  </si>
  <si>
    <t>Viladecans</t>
  </si>
  <si>
    <t>Zamora</t>
  </si>
  <si>
    <t>Logroño</t>
  </si>
  <si>
    <t>Dos Hermanas</t>
  </si>
  <si>
    <t>Níjar</t>
  </si>
  <si>
    <t>Huelva</t>
  </si>
  <si>
    <t>Santa Cruz de Tenerife</t>
  </si>
  <si>
    <t>Tudela</t>
  </si>
  <si>
    <t>Plasencia</t>
  </si>
  <si>
    <t>Barcelona</t>
  </si>
  <si>
    <t>Zaragoza</t>
  </si>
  <si>
    <t>Prat de Llobregat (El)</t>
  </si>
  <si>
    <t>Molina de Segura</t>
  </si>
  <si>
    <t>Montilla</t>
  </si>
  <si>
    <t>Pineda de Mar</t>
  </si>
  <si>
    <t>Vigo</t>
  </si>
  <si>
    <t>Salamanca</t>
  </si>
  <si>
    <t>Bilbao</t>
  </si>
  <si>
    <t>Madrid</t>
  </si>
  <si>
    <t>Lugo</t>
  </si>
  <si>
    <t>Vitoria-Gasteiz</t>
  </si>
  <si>
    <t>Barberà del Vallès</t>
  </si>
  <si>
    <t>Mancomunidad de la Comarca de Pamplona</t>
  </si>
  <si>
    <t>Valdepeñas</t>
  </si>
  <si>
    <t>Santiago de Compostela</t>
  </si>
  <si>
    <t>Andújar</t>
  </si>
  <si>
    <t>Boadilla del Monte</t>
  </si>
  <si>
    <t>Donostia/San Sebastián</t>
  </si>
  <si>
    <t>Torrejón de Ardoz</t>
  </si>
  <si>
    <t>Sevilla</t>
  </si>
  <si>
    <t>Guadalajara</t>
  </si>
  <si>
    <t>Avilés</t>
  </si>
  <si>
    <t>Torrevieja</t>
  </si>
  <si>
    <t>Sant Boi de Llobregat</t>
  </si>
  <si>
    <t>Cartagena</t>
  </si>
  <si>
    <t>Arrecife</t>
  </si>
  <si>
    <t>Jaén</t>
  </si>
  <si>
    <t>Vilassar de Mar</t>
  </si>
  <si>
    <t>Huesca</t>
  </si>
  <si>
    <t>Castelló de la Plana</t>
  </si>
  <si>
    <t>Segovia</t>
  </si>
  <si>
    <t>Granollers</t>
  </si>
  <si>
    <t>Tarragona</t>
  </si>
  <si>
    <t>Mejorada del Campo</t>
  </si>
  <si>
    <t>Albacete</t>
  </si>
  <si>
    <t>Nerja</t>
  </si>
  <si>
    <t>Rozas de Madrid (Las)</t>
  </si>
  <si>
    <t>Castellar del Vallès</t>
  </si>
  <si>
    <t>Murcia</t>
  </si>
  <si>
    <t>Lleida</t>
  </si>
  <si>
    <t>Ávila</t>
  </si>
  <si>
    <t>Águilas</t>
  </si>
  <si>
    <t>Eivissa</t>
  </si>
  <si>
    <t>Eibar</t>
  </si>
  <si>
    <t>Sant Feliu de Llobregat</t>
  </si>
  <si>
    <t>Alcázar de San Juan</t>
  </si>
  <si>
    <t>Getxo</t>
  </si>
  <si>
    <t>Torremolinos</t>
  </si>
  <si>
    <t>Sabadell</t>
  </si>
  <si>
    <t>Ponferrada</t>
  </si>
  <si>
    <t>Coruña (A)</t>
  </si>
  <si>
    <t>Sant Adrià de Besòs</t>
  </si>
  <si>
    <t>Soria</t>
  </si>
  <si>
    <t>Fuengirola</t>
  </si>
  <si>
    <t>Elche/Elx</t>
  </si>
  <si>
    <t>Estepona</t>
  </si>
  <si>
    <t>Lucena</t>
  </si>
  <si>
    <t>Paterna</t>
  </si>
  <si>
    <t>Torrent</t>
  </si>
  <si>
    <t>Rubí</t>
  </si>
  <si>
    <t>Torrelodones</t>
  </si>
  <si>
    <t>Oviedo</t>
  </si>
  <si>
    <t>Talavera de la Reina</t>
  </si>
  <si>
    <t>Palencia</t>
  </si>
  <si>
    <t>Alcobendas</t>
  </si>
  <si>
    <t>Alicante/Alacant</t>
  </si>
  <si>
    <t>Santurtzi</t>
  </si>
  <si>
    <t>Alcalá de Guadaíra</t>
  </si>
  <si>
    <t>Vilanova i la Geltrú</t>
  </si>
  <si>
    <t>Teruel</t>
  </si>
  <si>
    <t>Torrelavega</t>
  </si>
  <si>
    <t>Santa Lucía de Tirajana</t>
  </si>
  <si>
    <t>Benidorm</t>
  </si>
  <si>
    <t>Hernani</t>
  </si>
  <si>
    <t>Badajoz</t>
  </si>
  <si>
    <t>Siero</t>
  </si>
  <si>
    <t>Córdoba</t>
  </si>
  <si>
    <t>Sant Andreu de la Barca</t>
  </si>
  <si>
    <t>Palmas de Gran Canaria (Las)</t>
  </si>
  <si>
    <t>San Fernando</t>
  </si>
  <si>
    <t>Linares</t>
  </si>
  <si>
    <t>Mérida</t>
  </si>
  <si>
    <t>Castro-Urdiales</t>
  </si>
  <si>
    <t>Gijón</t>
  </si>
  <si>
    <t>Lloret de Mar</t>
  </si>
  <si>
    <t>Arteixo</t>
  </si>
  <si>
    <t>Valle de Egüés/Eguesibar</t>
  </si>
  <si>
    <t>Ourense</t>
  </si>
  <si>
    <t>Collado Villalba</t>
  </si>
  <si>
    <t>València</t>
  </si>
  <si>
    <t>Gáldar</t>
  </si>
  <si>
    <t>Baza</t>
  </si>
  <si>
    <t>Conil de la Frontera</t>
  </si>
  <si>
    <t>Torre-Pacheco</t>
  </si>
  <si>
    <t>Cádiz</t>
  </si>
  <si>
    <t>Melilla</t>
  </si>
  <si>
    <t>Realejos (Los)</t>
  </si>
  <si>
    <t>Cuenca</t>
  </si>
  <si>
    <t>Yecla</t>
  </si>
  <si>
    <t>Lebrija</t>
  </si>
  <si>
    <t>León</t>
  </si>
  <si>
    <t>Sagunto/Sagunt</t>
  </si>
  <si>
    <t>Elda</t>
  </si>
  <si>
    <t>Mislata</t>
  </si>
  <si>
    <t>Santa Perpètua de Mogoda</t>
  </si>
  <si>
    <t>Lorca</t>
  </si>
  <si>
    <t>Barañáin/Barañain</t>
  </si>
  <si>
    <t>Jerez de la Frontera</t>
  </si>
  <si>
    <t>Burgos</t>
  </si>
  <si>
    <t>Priego de Córdoba</t>
  </si>
  <si>
    <t>Armilla</t>
  </si>
  <si>
    <t>Martorell</t>
  </si>
  <si>
    <t>Getafe</t>
  </si>
  <si>
    <t>Badalona</t>
  </si>
  <si>
    <t>CÓDIGO EXPEDIENTE</t>
  </si>
  <si>
    <t>Contratos de compra, leasing, renting y adquisición de vehículos</t>
  </si>
  <si>
    <t>Contratos de compra de equipos, incluyendo equipamiento tecnológico y equipos informáticos</t>
  </si>
  <si>
    <t>Adquisición de licencias de software de carácter especializado</t>
  </si>
  <si>
    <t>Contrataciones externas: asesoramiento legal, notaría, asesoramiento técnico o financiero, contabilidad o auditoría</t>
  </si>
  <si>
    <t>Contrataciones externas: consultoría dentro de una actuación</t>
  </si>
  <si>
    <t>Contrataciones externas: gestión, ingeniería, implementación, seguimiento y obra civil.</t>
  </si>
  <si>
    <t>Factura</t>
  </si>
  <si>
    <t>Nº de factura</t>
  </si>
  <si>
    <t>Modo de pago</t>
  </si>
  <si>
    <t>Fecha de factura</t>
  </si>
  <si>
    <t>Proveedor</t>
  </si>
  <si>
    <t>CIF/NIF Proveedor</t>
  </si>
  <si>
    <t>Sant Vicent del Raspeig</t>
  </si>
  <si>
    <t>PRTRMU/21/00197</t>
  </si>
  <si>
    <t>PRTRMU/21/00179</t>
  </si>
  <si>
    <t>PRTRMU/21/00244</t>
  </si>
  <si>
    <t>PRTRMU/21/00031</t>
  </si>
  <si>
    <t>PRTRMU/21/00201</t>
  </si>
  <si>
    <t>PRTRMU/21/00236</t>
  </si>
  <si>
    <t>PRTRMU/21/00071</t>
  </si>
  <si>
    <t>PRTRMU/21/00037</t>
  </si>
  <si>
    <t>PRTRMU/21/00087</t>
  </si>
  <si>
    <t>PRTRMU/21/00239</t>
  </si>
  <si>
    <t>PRTRMU/21/00028</t>
  </si>
  <si>
    <t>PRTRMU/21/00140</t>
  </si>
  <si>
    <t>PRTRMU/21/00343</t>
  </si>
  <si>
    <t>PRTRMU/21/00159</t>
  </si>
  <si>
    <t>PRTRMU/21/00279</t>
  </si>
  <si>
    <t>PRTRMU/21/00053</t>
  </si>
  <si>
    <t>PRTRMU/21/00191</t>
  </si>
  <si>
    <t>PRTRMU/21/00150</t>
  </si>
  <si>
    <t>PRTRMU/21/00253</t>
  </si>
  <si>
    <t>PRTRMU/21/00350</t>
  </si>
  <si>
    <t>PRTRMU/21/00337</t>
  </si>
  <si>
    <t>PRTRMU/21/00134</t>
  </si>
  <si>
    <t>PRTRMU/21/00107</t>
  </si>
  <si>
    <t>PRTRMU/21/00293</t>
  </si>
  <si>
    <t>PRTRMU/21/00045</t>
  </si>
  <si>
    <t>PRTRMU/21/00249</t>
  </si>
  <si>
    <t>PRTRMU/21/00128</t>
  </si>
  <si>
    <t>PRTRMU/21/00141</t>
  </si>
  <si>
    <t>PRTRMU/21/00340</t>
  </si>
  <si>
    <t>PRTRMU/21/00081</t>
  </si>
  <si>
    <t>PRTRMU/21/00302</t>
  </si>
  <si>
    <t>PRTRMU/21/00158</t>
  </si>
  <si>
    <t>PRTRMU/21/00188</t>
  </si>
  <si>
    <t>PRTRMU/21/00167</t>
  </si>
  <si>
    <t>PRTRMU/21/00274</t>
  </si>
  <si>
    <t>PRTRMU/21/00063</t>
  </si>
  <si>
    <t>PRTRMU/21/00054</t>
  </si>
  <si>
    <t>PRTRMU/21/00285</t>
  </si>
  <si>
    <t>PRTRMU/21/00295</t>
  </si>
  <si>
    <t>PRTRMU/21/00255</t>
  </si>
  <si>
    <t>PRTRMU/21/00026</t>
  </si>
  <si>
    <t>PRTRMU/21/00207</t>
  </si>
  <si>
    <t>PRTRMU/21/00309</t>
  </si>
  <si>
    <t>PRTRMU/21/00143</t>
  </si>
  <si>
    <t>PRTRMU/21/00335</t>
  </si>
  <si>
    <t>PRTRMU/21/00093</t>
  </si>
  <si>
    <t>PRTRMU/21/00199</t>
  </si>
  <si>
    <t>PRTRMU/21/00198</t>
  </si>
  <si>
    <t>PRTRMU/21/00022</t>
  </si>
  <si>
    <t>PRTRMU/21/00212</t>
  </si>
  <si>
    <t>PRTRMU/21/00330</t>
  </si>
  <si>
    <t>PRTRMU/21/00064</t>
  </si>
  <si>
    <t>PRTRMU/21/00213</t>
  </si>
  <si>
    <t>PRTRMU/21/00211</t>
  </si>
  <si>
    <t>PRTRMU/21/00021</t>
  </si>
  <si>
    <t>PRTRMU/21/00291</t>
  </si>
  <si>
    <t>PRTRMU/21/00083</t>
  </si>
  <si>
    <t>PRTRMU/21/00349</t>
  </si>
  <si>
    <t>PRTRMU/21/00202</t>
  </si>
  <si>
    <t>PRTRMU/21/00275</t>
  </si>
  <si>
    <t>PRTRMU/21/00020</t>
  </si>
  <si>
    <t>PRTRMU/21/00066</t>
  </si>
  <si>
    <t>PRTRMU/21/00174</t>
  </si>
  <si>
    <t>PRTRMU/21/00149</t>
  </si>
  <si>
    <t>PRTRMU/21/00252</t>
  </si>
  <si>
    <t>PRTRMU/21/00030</t>
  </si>
  <si>
    <t>PRTRMU/21/00101</t>
  </si>
  <si>
    <t>PRTRMU/21/00163</t>
  </si>
  <si>
    <t>PRTRMU/21/00052</t>
  </si>
  <si>
    <t>PRTRMU/21/00160</t>
  </si>
  <si>
    <t>PRTRMU/21/00338</t>
  </si>
  <si>
    <t>PRTRMU/21/00317</t>
  </si>
  <si>
    <t>PRTRMU/21/00336</t>
  </si>
  <si>
    <t>PRTRMU/21/00266</t>
  </si>
  <si>
    <t>PRTRMU/21/00050</t>
  </si>
  <si>
    <t>PRTRMU/21/00190</t>
  </si>
  <si>
    <t>PRTRMU/21/00277</t>
  </si>
  <si>
    <t>PRTRMU/21/00092</t>
  </si>
  <si>
    <t>PRTRMU/21/00046</t>
  </si>
  <si>
    <t>PRTRMU/21/00333</t>
  </si>
  <si>
    <t>PRTRMU/21/00217</t>
  </si>
  <si>
    <t>PRTRMU/21/00131</t>
  </si>
  <si>
    <t>PRTRMU/21/00129</t>
  </si>
  <si>
    <t>PRTRMU/21/00043</t>
  </si>
  <si>
    <t>PRTRMU/21/00135</t>
  </si>
  <si>
    <t>PRTRMU/21/00082</t>
  </si>
  <si>
    <t>PRTRMU/21/00348</t>
  </si>
  <si>
    <t>PRTRMU/21/00073</t>
  </si>
  <si>
    <t>PRTRMU/21/00086</t>
  </si>
  <si>
    <t>PRTRMU/21/00176</t>
  </si>
  <si>
    <t>PRTRMU/21/00307</t>
  </si>
  <si>
    <t>PRTRMU/21/00267</t>
  </si>
  <si>
    <t>PRTRMU/21/00331</t>
  </si>
  <si>
    <t>PRTRMU/21/00120</t>
  </si>
  <si>
    <t>PRTRMU/21/00041</t>
  </si>
  <si>
    <t>PRTRMU/21/00121</t>
  </si>
  <si>
    <t>PRTRMU/21/00189</t>
  </si>
  <si>
    <t>PRTRMU/21/00182</t>
  </si>
  <si>
    <t>PRTRMU/21/00098</t>
  </si>
  <si>
    <t>PRTRMU/21/00080</t>
  </si>
  <si>
    <t>PRTRMU/21/00284</t>
  </si>
  <si>
    <t>PRTRMU/21/00229</t>
  </si>
  <si>
    <t>PRTRMU/21/00233</t>
  </si>
  <si>
    <t>PRTRMU/21/00074</t>
  </si>
  <si>
    <t>PRTRMU/21/00089</t>
  </si>
  <si>
    <t>PRTRMU/21/00260</t>
  </si>
  <si>
    <t>PRTRMU/21/00067</t>
  </si>
  <si>
    <t>PRTRMU/21/00033</t>
  </si>
  <si>
    <t>PRTRMU/21/00218</t>
  </si>
  <si>
    <t>PRTRMU/21/00122</t>
  </si>
  <si>
    <t>PRTRMU/21/00060</t>
  </si>
  <si>
    <t>PRTRMU/21/00106</t>
  </si>
  <si>
    <t>PRTRMU/21/00206</t>
  </si>
  <si>
    <t>PRTRMU/21/00058</t>
  </si>
  <si>
    <t>PRTRMU/21/00118</t>
  </si>
  <si>
    <t>PRTRMU/21/00342</t>
  </si>
  <si>
    <t>PRTRMU/21/00029</t>
  </si>
  <si>
    <t>PRTRMU/21/00308</t>
  </si>
  <si>
    <t>PRTRMU/21/00039</t>
  </si>
  <si>
    <t>PRTRMU/21/00013</t>
  </si>
  <si>
    <t>PRTRMU/21/00069</t>
  </si>
  <si>
    <t>PRTRMU/21/00057</t>
  </si>
  <si>
    <t>PRTRMU/21/00186</t>
  </si>
  <si>
    <t>PRTRMU/21/00226</t>
  </si>
  <si>
    <t>PRTRMU/21/00205</t>
  </si>
  <si>
    <t>PRTRMU/21/00329</t>
  </si>
  <si>
    <t>PRTRMU/21/00125</t>
  </si>
  <si>
    <t>PRTRMU/21/00264</t>
  </si>
  <si>
    <t>PRTRMU/21/00208</t>
  </si>
  <si>
    <t>PRTRMU/21/00258</t>
  </si>
  <si>
    <t>PRTRMU/21/00156</t>
  </si>
  <si>
    <t>PRTRMU/21/00015</t>
  </si>
  <si>
    <t>PRTRMU/21/00200</t>
  </si>
  <si>
    <t>PRTRMU/21/00079</t>
  </si>
  <si>
    <t>PRTRMU/21/00262</t>
  </si>
  <si>
    <t>PRTRMU/21/00024</t>
  </si>
  <si>
    <t>PRTRMU/21/00102</t>
  </si>
  <si>
    <t>PRTRMU/21/00248</t>
  </si>
  <si>
    <t>PRTRMU/21/00332</t>
  </si>
  <si>
    <t>PRTRMU/21/00038</t>
  </si>
  <si>
    <t>PRTRMU/21/00139</t>
  </si>
  <si>
    <t>PRTRMU/21/00243</t>
  </si>
  <si>
    <t>PRTRMU/21/00168</t>
  </si>
  <si>
    <t>PRTRMU/21/00311</t>
  </si>
  <si>
    <t>PRTRMU/21/00147</t>
  </si>
  <si>
    <t>PRTRMU/21/00283</t>
  </si>
  <si>
    <t>PRTRMU/21/00254</t>
  </si>
  <si>
    <t>PRTRMU/21/00210</t>
  </si>
  <si>
    <t>PRTRMU/21/00231</t>
  </si>
  <si>
    <t>PRTRMU/21/00175</t>
  </si>
  <si>
    <t>PRTRMU/21/00065</t>
  </si>
  <si>
    <t>PRTRMU/21/00246</t>
  </si>
  <si>
    <t>PRTRMU/21/00144</t>
  </si>
  <si>
    <t>PRTRMU/21/00265</t>
  </si>
  <si>
    <t>PRTRMU/21/00227</t>
  </si>
  <si>
    <t>PRTRMU/21/00204</t>
  </si>
  <si>
    <t>PRTRMU/21/00219</t>
  </si>
  <si>
    <t>PRTRMU/21/00299</t>
  </si>
  <si>
    <t>PRTRMU/21/00151</t>
  </si>
  <si>
    <t>PRTRMU/21/00103</t>
  </si>
  <si>
    <t>PRTRMU/21/00049</t>
  </si>
  <si>
    <t>PRTRMU/21/00138</t>
  </si>
  <si>
    <t>PRTRMU/21/00286</t>
  </si>
  <si>
    <t>PRTRMU/21/00287</t>
  </si>
  <si>
    <t>PRTRMU/21/00062</t>
  </si>
  <si>
    <t>PRTRMU/21/00075</t>
  </si>
  <si>
    <t>PRTRMU/21/00225</t>
  </si>
  <si>
    <t>PRTRMU/21/00306</t>
  </si>
  <si>
    <t>PRTRMU/21/00055</t>
  </si>
  <si>
    <t>PRTRMU/21/00085</t>
  </si>
  <si>
    <t>PRTRMU/21/00123</t>
  </si>
  <si>
    <t>PRTRMU/21/00090</t>
  </si>
  <si>
    <t>PRTRMU/21/00245</t>
  </si>
  <si>
    <t>PRTRMU/21/00162</t>
  </si>
  <si>
    <t>PRTRMU/21/00132</t>
  </si>
  <si>
    <t>PRTRMU/21/00316</t>
  </si>
  <si>
    <t>PRTRMU/21/00091</t>
  </si>
  <si>
    <t>PRTRMU/21/00114</t>
  </si>
  <si>
    <t>Concepto</t>
  </si>
  <si>
    <t>Procedimiento de adjudicación</t>
  </si>
  <si>
    <t>Contrato Menor</t>
  </si>
  <si>
    <t>Procedimiento Abierto</t>
  </si>
  <si>
    <t>Procedimiento Abierto Simplificado</t>
  </si>
  <si>
    <t>Procedimiento Abierto Supersimplificado</t>
  </si>
  <si>
    <t>Procedimiento Negociado Sin Publicidad</t>
  </si>
  <si>
    <t>Procedimiento Restringido</t>
  </si>
  <si>
    <t>Otros</t>
  </si>
  <si>
    <t>Tipo de contrato</t>
  </si>
  <si>
    <t>Obra</t>
  </si>
  <si>
    <t>Servicio</t>
  </si>
  <si>
    <t>Suministro</t>
  </si>
  <si>
    <t>Importe de adjudicación (IVA INCLUIDO)</t>
  </si>
  <si>
    <t>Procedimiento Negociado con Publicidad</t>
  </si>
  <si>
    <t>Nº Expediente BENEFICIARIOS</t>
  </si>
  <si>
    <t>Municipio</t>
  </si>
  <si>
    <t>Importe de adjudicación (sin IVA)</t>
  </si>
  <si>
    <t>Tipo de documento</t>
  </si>
  <si>
    <t>Certificaciones</t>
  </si>
  <si>
    <t>Certificación parcial</t>
  </si>
  <si>
    <t>Certificación final</t>
  </si>
  <si>
    <t>Tipología de Costes</t>
  </si>
  <si>
    <t xml:space="preserve">Objeto </t>
  </si>
  <si>
    <t>Fórmula de adjudicación</t>
  </si>
  <si>
    <t>Órgano de Contratación</t>
  </si>
  <si>
    <t>Contrato de obra</t>
  </si>
  <si>
    <t>Contrato Servicios</t>
  </si>
  <si>
    <t>Encargo a medio propio</t>
  </si>
  <si>
    <t>Convenio</t>
  </si>
  <si>
    <t>Contrato menor</t>
  </si>
  <si>
    <t>Cheque nominativo</t>
  </si>
  <si>
    <t>Contrato suministros</t>
  </si>
  <si>
    <t>Transferencia</t>
  </si>
  <si>
    <t>Certificación</t>
  </si>
  <si>
    <t>Liquidación del contrato</t>
  </si>
  <si>
    <t>PRTRMU/21/00014</t>
  </si>
  <si>
    <t>Tortosa</t>
  </si>
  <si>
    <t>Información general</t>
  </si>
  <si>
    <t>Tipología de coste</t>
  </si>
  <si>
    <t>1.	Inversiones para la implantación y puesta en funcionamiento de una ZBE</t>
  </si>
  <si>
    <t>2.	Actuaciones complementarias a una Zona de Bajas Emisiones existente o de nueva implantación</t>
  </si>
  <si>
    <t>3.	Plataformas y carriles de priorización (o exclusividad) para transporte colectivo</t>
  </si>
  <si>
    <t>4.	Plataformas y carriles reservados para bicicletas y/o vehículos de movilidad personal mediante nueva construcción o nuevos trazados</t>
  </si>
  <si>
    <t>5.	Adecuación de vías y espacio urbano para bicicletas y/o vehículos de movilidad personal</t>
  </si>
  <si>
    <t>6.	Adecuación de espacios urbanos para la implementación de zonas e itinerarios peatonales y mejora de la accesibilidad</t>
  </si>
  <si>
    <t>7.	Actuaciones para calmar el tráfico rodado</t>
  </si>
  <si>
    <t>8.	Actuaciones de mejora de la accesibilidad (personas con movilidad reducida y colectivos especiales) del sistema de transporte público</t>
  </si>
  <si>
    <t>9.	Aparcamientos disuasorios de competencia municipal</t>
  </si>
  <si>
    <t>10.	Establecimiento de zonas de estacionamiento regulado no incluidas en una Zona de Bajas Emisiones</t>
  </si>
  <si>
    <t>11.	Actuaciones que mejoren la intermodalidad</t>
  </si>
  <si>
    <t>12.	Implantación de sistemas públicos de alquiler de bicicletas y otros vehículos de movilidad personal</t>
  </si>
  <si>
    <t>13.	Actuaciones para la mejora de la distribución urbana de mercancías</t>
  </si>
  <si>
    <t>14.	Actuaciones de transporte ferroviario de competencia local de infraestructura o tecnológicas que incentiven su uso</t>
  </si>
  <si>
    <t>15.	Actuaciones de compra o renovación de material rodante ferroviario para servicios de competencia local</t>
  </si>
  <si>
    <t>16.	Adquisición de autobuses para flotas de transporte público y de vehículos pesados para servicios públicos, de ámbito municipal, propulsadas con energías alternativas</t>
  </si>
  <si>
    <t>17.	Actuaciones complementarias a la adquisición de autobuses para transformación de flotas de transporte público de ámbito municipal y de vehículos pesados para servicios públicos municipales, propulsadas con energías alternativas</t>
  </si>
  <si>
    <t>18.	Actuaciones de digitalización de la actividad de los servicios públicos de transporte para la mejora del servicio y de la experiencia de usuario</t>
  </si>
  <si>
    <t>19.	Actuaciones de mejora de la gestión de las Administraciones</t>
  </si>
  <si>
    <t>Base Imponible</t>
  </si>
  <si>
    <t>Importe IVA</t>
  </si>
  <si>
    <t>Contrataciones externas: gestión, ingeniería, implementación, seguimiento y obra civil</t>
  </si>
  <si>
    <t xml:space="preserve">TOTAL GASTOS </t>
  </si>
  <si>
    <t>De conformidad con el artículo 23.2 de la Orden TMA/892/2021, la justificación documental de la realización de las actuaciones debe realizarse mediante la aportación de informes periódicos.</t>
  </si>
  <si>
    <t>Tipo de actuación</t>
  </si>
  <si>
    <t>Código de actuación (TAYS)</t>
  </si>
  <si>
    <t>Nombre de actuación</t>
  </si>
  <si>
    <t>Código de actuación</t>
  </si>
  <si>
    <t>GASTOS OM</t>
  </si>
  <si>
    <t>* Este plazo estará interrumpido hasta el momento que se publiquen las instrucciones de justificación.</t>
  </si>
  <si>
    <t xml:space="preserve">El propósito de esta guía rápida es orientar al beneficiario en la presentación del reporte de gastos para poder justificar el pago de la subvención concedida.    </t>
  </si>
  <si>
    <t>El periodo de ejecución material de las actuaciones, así como de los pagos reales y efectivos realizados con cargo a los mismos estará comprendido entre 1 de febrero de 2020 y el 31 de diciembre de 2024, sin perjuicio de lo establecido en las bases reguladoras, artículo 21, donde se establece la posibilidad extraordinaria de un máximo de un año de prórroga.</t>
  </si>
  <si>
    <t>El período de justificación de la cuenta justificativa comprende desde la fecha de inicio hasta el fin del proyecto. El plazo de presentación de la documentación será de 6 meses desde la fecha de finalización de todas las actuaciones*, con posibilidad de prórroga de 3 meses más.</t>
  </si>
  <si>
    <t xml:space="preserve">Importe imputado </t>
  </si>
  <si>
    <t>BENEFICIARIO</t>
  </si>
  <si>
    <t>Nº Expediente de la plataforma de contratación</t>
  </si>
  <si>
    <t>Importe máximo a subvencionar</t>
  </si>
  <si>
    <t>Gastos para actuaciones de comunicación</t>
  </si>
  <si>
    <t>IMPORTE TOTAL OTORGADO</t>
  </si>
  <si>
    <t>Beneficiario</t>
  </si>
  <si>
    <t>Código actuación</t>
  </si>
  <si>
    <t>PRTRMU-21-00013 - P4_L4-20210831-1</t>
  </si>
  <si>
    <t>PRTRMU-21-00013 - P19_L4-20210901-1</t>
  </si>
  <si>
    <t>PRTRMU-21-00014 - P6_L4-20210921-1</t>
  </si>
  <si>
    <t>PRTRMU-21-00014 - P7_L4-20210927-2</t>
  </si>
  <si>
    <t>PRTRMU-21-00014 - P6_L4-20210927-4</t>
  </si>
  <si>
    <t>PRTRMU-21-00014 - P7_L4-20210927-1</t>
  </si>
  <si>
    <t>PRTRMU-21-00014 - P6_L4-20210927-2</t>
  </si>
  <si>
    <t>PRTRMU-21-00015 - P2_L2-20210909-5</t>
  </si>
  <si>
    <t>PRTRMU-21-00015 - P2_L2-20210907-2</t>
  </si>
  <si>
    <t>PRTRMU-21-00015 - P2_L2-20210907-1</t>
  </si>
  <si>
    <t>PRTRMU-21-00020 - P4_L2-20210921-1</t>
  </si>
  <si>
    <t>PRTRMU-21-00020 - P1_L2-20210921-1</t>
  </si>
  <si>
    <t>PRTRMU-21-00020 - P9_L2-20210921-1</t>
  </si>
  <si>
    <t>PRTRMU-21-00020 - P16_L2-20210921-1</t>
  </si>
  <si>
    <t>PRTRMU-21-00020 - P12_L2-20210921-1</t>
  </si>
  <si>
    <t>PRTRMU-21-00020 - P6_L2-20210921-1</t>
  </si>
  <si>
    <t>PRTRMU-21-00021 - P6_L2-20210913-1</t>
  </si>
  <si>
    <t>PRTRMU-21-00021 - P6_L2-20210915-2</t>
  </si>
  <si>
    <t>PRTRMU-21-00021 - P16_L2-20210913-1</t>
  </si>
  <si>
    <t>PRTRMU-21-00021 - P4_L2-20210913-1</t>
  </si>
  <si>
    <t>PRTRMU-21-00021 - P1_L2-20210913-1</t>
  </si>
  <si>
    <t>PRTRMU-21-00021 - P17_L2-20210913-1</t>
  </si>
  <si>
    <t>PRTRMU-21-00021 - P7_L2-20210913-1</t>
  </si>
  <si>
    <t>PRTRMU-21-00022 - P7_L2-20210928-2</t>
  </si>
  <si>
    <t>PRTRMU-21-00022 - P4_L2-20210921-1</t>
  </si>
  <si>
    <t>PRTRMU-21-00022 - P7_L2-20210928-1</t>
  </si>
  <si>
    <t>PRTRMU-21-00022 - P4_L2-20210921-2</t>
  </si>
  <si>
    <t>PRTRMU-21-00024 - P6_L2-20210929-3</t>
  </si>
  <si>
    <t>PRTRMU-21-00024 - P1_L2-20210928-1</t>
  </si>
  <si>
    <t>PRTRMU-21-00024 - P6_L2-20210929-7</t>
  </si>
  <si>
    <t>PRTRMU-21-00024 - P6_L2-20210929-6</t>
  </si>
  <si>
    <t>PRTRMU-21-00024 - P6_L2-20210929-1</t>
  </si>
  <si>
    <t>PRTRMU-21-00024 - P6_L2-20210929-4</t>
  </si>
  <si>
    <t>PRTRMU-21-00024 - P6_L2-20210929-5</t>
  </si>
  <si>
    <t>PRTRMU-21-00024 - P8_L2-20210929-1</t>
  </si>
  <si>
    <t>PRTRMU-21-00024 - P6_L2-20210929-2</t>
  </si>
  <si>
    <t>PRTRMU-21-00026 - P16_L2-20210924-1</t>
  </si>
  <si>
    <t>PRTRMU-21-00026 - P7_L2-20210907-2</t>
  </si>
  <si>
    <t>PRTRMU-21-00026 - P7_L2-20210907-1</t>
  </si>
  <si>
    <t>PRTRMU-21-00026 - P7_L2-20210913-1</t>
  </si>
  <si>
    <t>PRTRMU-21-00026 - P6_L2-20210907-1</t>
  </si>
  <si>
    <t>PRTRMU-21-00028 - P6_L2-20210921-2</t>
  </si>
  <si>
    <t>PRTRMU-21-00028 - P18_L2-20210923-3</t>
  </si>
  <si>
    <t>PRTRMU-21-00028 - P18_L2-20210921-1</t>
  </si>
  <si>
    <t>PRTRMU-21-00028 - P6_L2-20210921-1</t>
  </si>
  <si>
    <t>PRTRMU-21-00028 - P19_L2-20210921-2</t>
  </si>
  <si>
    <t>PRTRMU-21-00028 - P19_L2-20210921-1</t>
  </si>
  <si>
    <t>PRTRMU-21-00028 - P13_L2-20210921-1</t>
  </si>
  <si>
    <t>PRTRMU-21-00028 - P9_L2-20210921-1</t>
  </si>
  <si>
    <t>PRTRMU-21-00028 - P18_L2-20210923-2</t>
  </si>
  <si>
    <t>PRTRMU-21-00029 - P5_L4-20210929-2</t>
  </si>
  <si>
    <t>PRTRMU-21-00030 - P6_L2-20210928-2</t>
  </si>
  <si>
    <t>PRTRMU-21-00030 - P5_L2-20210928-1</t>
  </si>
  <si>
    <t>PRTRMU-21-00030 - P16_L2-20210928-1</t>
  </si>
  <si>
    <t>PRTRMU-21-00030 - P16_L2-20210928-2</t>
  </si>
  <si>
    <t>PRTRMU-21-00030 - P7_L2-20210928-1</t>
  </si>
  <si>
    <t>PRTRMU-21-00030 - P13_L2-20210928-1</t>
  </si>
  <si>
    <t>PRTRMU-21-00030 - P6_L2-20210928-1</t>
  </si>
  <si>
    <t>PRTRMU-21-00030 - P11_L2-20210928-2</t>
  </si>
  <si>
    <t>PRTRMU-21-00030 - P10_L2-20210928-1</t>
  </si>
  <si>
    <t>PRTRMU-21-00030 - P11_L2-20210928-1</t>
  </si>
  <si>
    <t>PRTRMU-21-00030 - P2_L2-20210927-1</t>
  </si>
  <si>
    <t>PRTRMU-21-00031 - P6_L2-20210922-3</t>
  </si>
  <si>
    <t>PRTRMU-21-00031 - P6_L2-20210922-2</t>
  </si>
  <si>
    <t>PRTRMU-21-00031 - P7_L2-20210922-1</t>
  </si>
  <si>
    <t>PRTRMU-21-00031 - P7_L2-20210922-2</t>
  </si>
  <si>
    <t>PRTRMU-21-00031 - P7_L2-20210922-3</t>
  </si>
  <si>
    <t>PRTRMU-21-00031 - P6_L2-20210922-1</t>
  </si>
  <si>
    <t>PRTRMU-21-00033 - P6_L2-20210928-1</t>
  </si>
  <si>
    <t>PRTRMU-21-00037 - P5_L2-20210928-1</t>
  </si>
  <si>
    <t>PRTRMU-21-00037 - P6_L2-20210928-1</t>
  </si>
  <si>
    <t>PRTRMU-21-00037 - P16_L2-20210928-1</t>
  </si>
  <si>
    <t>PRTRMU-21-00037 - P19_L2-20210928-1</t>
  </si>
  <si>
    <t>PRTRMU-21-00037 - P9_L2-20210928-1</t>
  </si>
  <si>
    <t>PRTRMU-21-00037 - P2_L2-20210928-1</t>
  </si>
  <si>
    <t>PRTRMU-21-00037 - P17_L2-20210928-1</t>
  </si>
  <si>
    <t>PRTRMU-21-00038 - P9_L2-20210923-1</t>
  </si>
  <si>
    <t>PRTRMU-21-00038 - P18_L2-20210923-1</t>
  </si>
  <si>
    <t>PRTRMU-21-00038 - P6_L2-20210923-1</t>
  </si>
  <si>
    <t>PRTRMU-21-00038 - P11_L2-20210923-1</t>
  </si>
  <si>
    <t>PRTRMU-21-00038 - P16_L2-20210923-1</t>
  </si>
  <si>
    <t>PRTRMU-21-00038 - P19_L2-20210923-1</t>
  </si>
  <si>
    <t>PRTRMU-21-00038 - P4_L2-20210923-1</t>
  </si>
  <si>
    <t>PRTRMU-21-00038 - P11_L2-20210923-2</t>
  </si>
  <si>
    <t>PRTRMU-21-00039 - P12_L2-20210929-1</t>
  </si>
  <si>
    <t>PRTRMU-21-00039 - P6_L2-20210929-1</t>
  </si>
  <si>
    <t>PRTRMU-21-00039 - P4_L2-20210929-1</t>
  </si>
  <si>
    <t>PRTRMU-21-00039 - P7_L2-20210929-1</t>
  </si>
  <si>
    <t>PRTRMU-21-00039 - P1_L2-20210929-1</t>
  </si>
  <si>
    <t>PRTRMU-21-00039 - P2_L2-20210929-1</t>
  </si>
  <si>
    <t>PRTRMU-21-00041 - P4_L2-20210909-1</t>
  </si>
  <si>
    <t>PRTRMU-21-00041 - P6_L2-20210924-3</t>
  </si>
  <si>
    <t>PRTRMU-21-00041 - P6_L2-20210910-2</t>
  </si>
  <si>
    <t>PRTRMU-21-00041 - P16_L2-20210910-1</t>
  </si>
  <si>
    <t>PRTRMU-21-00043 - P1_L2-20210910-1</t>
  </si>
  <si>
    <t>PRTRMU-21-00043 - P16_L2-20210917-1</t>
  </si>
  <si>
    <t>PRTRMU-21-00043 - P3_L2-20210910-1</t>
  </si>
  <si>
    <t>PRTRMU-21-00043 - P4_L2-20210910-1</t>
  </si>
  <si>
    <t>PRTRMU-21-00043 - P18_L2-20210917-1</t>
  </si>
  <si>
    <t>PRTRMU-21-00043 - P2_L2-20210910-1</t>
  </si>
  <si>
    <t>PRTRMU-21-00043 - P8_L2-20210922-1</t>
  </si>
  <si>
    <t>PRTRMU-21-00046 - P6_L4-20210910-1</t>
  </si>
  <si>
    <t>PRTRMU-21-00049 - P7_L2-20210915-1</t>
  </si>
  <si>
    <t>PRTRMU-21-00049 - P7_L2-20210924-2</t>
  </si>
  <si>
    <t>PRTRMU-21-00050 - P9_L2-20210924-1</t>
  </si>
  <si>
    <t>PRTRMU-21-00052 - P16_L2-20210920-1</t>
  </si>
  <si>
    <t>PRTRMU-21-00052 - P7_L2-20210924-3</t>
  </si>
  <si>
    <t>PRTRMU-21-00052 - P17_L2-20210920-1</t>
  </si>
  <si>
    <t>PRTRMU-21-00052 - P18_L2-20210927-1</t>
  </si>
  <si>
    <t>PRTRMU-21-00052 - P7_L2-20210920-1</t>
  </si>
  <si>
    <t>PRTRMU-21-00052 - P7_L2-20210924-2</t>
  </si>
  <si>
    <t>Área Metropolitana de Barcelona</t>
  </si>
  <si>
    <t>PRTRMU-21-00053 - P18_L1-20210916-1</t>
  </si>
  <si>
    <t>PRTRMU-21-00053 - P16_L1-20210916-1</t>
  </si>
  <si>
    <t>PRTRMU-21-00053 - P12_L1-20210916-1</t>
  </si>
  <si>
    <t>PRTRMU-21-00053 - P18_L1-20210916-2</t>
  </si>
  <si>
    <t>PRTRMU-21-00053 - P16_L1-20210916-2</t>
  </si>
  <si>
    <t>PRTRMU-21-00053 - P18_L1-20210916-3</t>
  </si>
  <si>
    <t>PRTRMU-21-00053 - P4_L1-20210916-2</t>
  </si>
  <si>
    <t>PRTRMU-21-00053 - P17_L1-20210916-1</t>
  </si>
  <si>
    <t>PRTRMU-21-00053 - P4_L1-20210916-1</t>
  </si>
  <si>
    <t>PRTRMU-21-00053 - P1_L1-20210916-1</t>
  </si>
  <si>
    <t>PRTRMU-21-00053 - P18_L1-20210916-4</t>
  </si>
  <si>
    <t>PRTRMU-21-00053 - P19_L1-20210916-2</t>
  </si>
  <si>
    <t>PRTRMU-21-00053 - P10_L1-20210916-1</t>
  </si>
  <si>
    <t>PRTRMU-21-00053 - P2_L1-20210916-1</t>
  </si>
  <si>
    <t>PRTRMU-21-00053 - P11_L1-20210916-1</t>
  </si>
  <si>
    <t>PRTRMU-21-00053 - P19_L1-20210916-1</t>
  </si>
  <si>
    <t>PRTRMU-21-00053 - P18_L1-20210916-5</t>
  </si>
  <si>
    <t>PRTRMU-21-00053 - P5_L1-20210916-1</t>
  </si>
  <si>
    <t>PRTRMU-21-00054 - P6_L2-20210928-3</t>
  </si>
  <si>
    <t>PRTRMU-21-00054 - P6_L2-20210928-2</t>
  </si>
  <si>
    <t>PRTRMU-21-00054 - P1_L2-20210928-2</t>
  </si>
  <si>
    <t>PRTRMU-21-00054 - P1_L2-20210928-1</t>
  </si>
  <si>
    <t>PRTRMU-21-00055 - P14_L2-20210913-1</t>
  </si>
  <si>
    <t>PRTRMU-21-00055 - P15_L2-20210913-1</t>
  </si>
  <si>
    <t>PRTRMU-21-00057 - P18_L4-20210928-1</t>
  </si>
  <si>
    <t>PRTRMU-21-00057 - P7_L4-20210928-1</t>
  </si>
  <si>
    <t>PRTRMU-21-00057 - P16_L4-20210928-1</t>
  </si>
  <si>
    <t>PRTRMU-21-00058 - P4_L2-20210915-1</t>
  </si>
  <si>
    <t>PRTRMU-21-00058 - P6_L2-20210917-2</t>
  </si>
  <si>
    <t>PRTRMU-21-00058 - P4_L2-20210916-2</t>
  </si>
  <si>
    <t>PRTRMU-21-00058 - P6_L2-20210917-1</t>
  </si>
  <si>
    <t>PRTRMU-21-00060 - P6_L2-20210924-1</t>
  </si>
  <si>
    <t>PRTRMU-21-00060 - P1_L2-20210924-1</t>
  </si>
  <si>
    <t>PRTRMU-21-00060 - P2_L2-20210924-1</t>
  </si>
  <si>
    <t>PRTRMU-21-00062 - P6_L4-20210929-1</t>
  </si>
  <si>
    <t>PRTRMU-21-00063 - P1_L2-20210927-1</t>
  </si>
  <si>
    <t>PRTRMU-21-00063 - P6_L2-20210927-2</t>
  </si>
  <si>
    <t>PRTRMU-21-00063 - P11_L2-20210927-1</t>
  </si>
  <si>
    <t>PRTRMU-21-00063 - P6_L2-20210927-1</t>
  </si>
  <si>
    <t>PRTRMU-21-00063 - P7_L2-20210927-1</t>
  </si>
  <si>
    <t>PRTRMU-21-00064 - P6_L4-20210920-1</t>
  </si>
  <si>
    <t>PRTRMU-21-00064 - P6_L4-20210920-2</t>
  </si>
  <si>
    <t>PRTRMU-21-00064 - P4_L4-20210920-1</t>
  </si>
  <si>
    <t>PRTRMU-21-00064 - P8_L4-20210920-1</t>
  </si>
  <si>
    <t>PRTRMU-21-00064 - P13_L4-20210920-1</t>
  </si>
  <si>
    <t>PRTRMU-21-00064 - P7_L4-20210920-1</t>
  </si>
  <si>
    <t>PRTRMU-21-00064 - P17_L4-20210920-1</t>
  </si>
  <si>
    <t>PRTRMU-21-00064 - P16_L4-20210920-1</t>
  </si>
  <si>
    <t>PRTRMU-21-00065 - P6_L2-20210922-3</t>
  </si>
  <si>
    <t>PRTRMU-21-00065 - P1_L2-20210922-1</t>
  </si>
  <si>
    <t>PRTRMU-21-00065 - P6_L2-20210922-2</t>
  </si>
  <si>
    <t>PRTRMU-21-00065 - P7_L2-20210922-1</t>
  </si>
  <si>
    <t>PRTRMU-21-00065 - P6_L2-20210922-1</t>
  </si>
  <si>
    <t>PRTRMU-21-00065 - P2_L2-20210924-1</t>
  </si>
  <si>
    <t>PRTRMU-21-00065 - P8_L2-20210922-1</t>
  </si>
  <si>
    <t>PRTRMU-21-00066 - P18_L2-20210915-1</t>
  </si>
  <si>
    <t>PRTRMU-21-00066 - P1_L2-20210915-1</t>
  </si>
  <si>
    <t>PRTRMU-21-00066 - P16_L2-20210915-1</t>
  </si>
  <si>
    <t>PRTRMU-21-00066 - P17_L2-20210916-1</t>
  </si>
  <si>
    <t>PRTRMU-21-00067 - P6_L2-20210928-4</t>
  </si>
  <si>
    <t>PRTRMU-21-00067 - P4_L2-20210928-1</t>
  </si>
  <si>
    <t>PRTRMU-21-00067 - P9_L2-20210928-1</t>
  </si>
  <si>
    <t>PRTRMU-21-00067 - P2_L2-20210928-1</t>
  </si>
  <si>
    <t>PRTRMU-21-00067 - P6_L2-20210928-5</t>
  </si>
  <si>
    <t>PRTRMU-21-00067 - P6_L2-20210928-3</t>
  </si>
  <si>
    <t>PRTRMU-21-00069 - P5_L2-20210922-1</t>
  </si>
  <si>
    <t>PRTRMU-21-00069 - P8_L2-20210922-1</t>
  </si>
  <si>
    <t>PRTRMU-21-00069 - P12_L2-20210922-1</t>
  </si>
  <si>
    <t>PRTRMU-21-00069 - P7_L2-20210922-2</t>
  </si>
  <si>
    <t>PRTRMU-21-00069 - P4_L2-20210922-1</t>
  </si>
  <si>
    <t>PRTRMU-21-00069 - P7_L2-20210922-1</t>
  </si>
  <si>
    <t>PRTRMU-21-00069 - P1_L2-20210921-1</t>
  </si>
  <si>
    <t>PRTRMU-21-00069 - P6_L2-20210922-1</t>
  </si>
  <si>
    <t>PRTRMU-21-00071 - P19_L2-20210925-1</t>
  </si>
  <si>
    <t>PRTRMU-21-00071 - P9_L2-20210925-1</t>
  </si>
  <si>
    <t>PRTRMU-21-00071 - P6_L2-20210925-3</t>
  </si>
  <si>
    <t>PRTRMU-21-00071 - P5_L2-20210925-2</t>
  </si>
  <si>
    <t>PRTRMU-21-00071 - P7_L2-20210925-1</t>
  </si>
  <si>
    <t>PRTRMU-21-00071 - P5_L2-20210925-1</t>
  </si>
  <si>
    <t>PRTRMU-21-00073 - P6_L4-20210924-1</t>
  </si>
  <si>
    <t>PRTRMU-21-00074 - P2_L2-20210916-1</t>
  </si>
  <si>
    <t>PRTRMU-21-00074 - P12_L2-20210916-2</t>
  </si>
  <si>
    <t>PRTRMU-21-00074 - P18_L2-20210917-1</t>
  </si>
  <si>
    <t>PRTRMU-21-00074 - P6_L2-20210916-4</t>
  </si>
  <si>
    <t>PRTRMU-21-00074 - P6_L2-20210916-7</t>
  </si>
  <si>
    <t>PRTRMU-21-00074 - P16_L2-20210916-1</t>
  </si>
  <si>
    <t>PRTRMU-21-00074 - P1_L2-20210915-1</t>
  </si>
  <si>
    <t>PRTRMU-21-00074 - P16_L2-20210916-2</t>
  </si>
  <si>
    <t>PRTRMU-21-00074 - P17_L2-20210916-2</t>
  </si>
  <si>
    <t>PRTRMU-21-00074 - P17_L2-20210916-1</t>
  </si>
  <si>
    <t>PRTRMU-21-00074 - P6_L2-20210916-1</t>
  </si>
  <si>
    <t>PRTRMU-21-00074 - P12_L2-20210916-1</t>
  </si>
  <si>
    <t>PRTRMU-21-00074 - P6_L2-20210916-8</t>
  </si>
  <si>
    <t>PRTRMU-21-00075 - P6_L2-20210927-1</t>
  </si>
  <si>
    <t>PRTRMU-21-00075 - P12_L2-20210927-1</t>
  </si>
  <si>
    <t>PRTRMU-21-00075 - P1_L2-20210915-1</t>
  </si>
  <si>
    <t>PRTRMU-21-00075 - P18_L2-20210927-1</t>
  </si>
  <si>
    <t>PRTRMU-21-00075 - P11_L2-20210927-1</t>
  </si>
  <si>
    <t>PRTRMU-21-00079 - P5_L4-20210928-1</t>
  </si>
  <si>
    <t>PRTRMU-21-00080 - P5_L4-20210927-1</t>
  </si>
  <si>
    <t>PRTRMU-21-00081 - P4_L2-20210922-2</t>
  </si>
  <si>
    <t>PRTRMU-21-00081 - P4_L2-20210922-1</t>
  </si>
  <si>
    <t>PRTRMU-21-00081 - P7_L2-20210922-1</t>
  </si>
  <si>
    <t>PRTRMU-21-00082 - P16_L2-20210928-1</t>
  </si>
  <si>
    <t>PRTRMU-21-00082 - P17_L2-20210928-1</t>
  </si>
  <si>
    <t>PRTRMU-21-00082 - P18_L2-20210928-1</t>
  </si>
  <si>
    <t>PRTRMU-21-00085 - P6_L4-20210916-1</t>
  </si>
  <si>
    <t>PRTRMU-21-00086 - P7_L2-20210923-3</t>
  </si>
  <si>
    <t>PRTRMU-21-00086 - P7_L2-20210927-4</t>
  </si>
  <si>
    <t>PRTRMU-21-00086 - P7_L2-20210923-2</t>
  </si>
  <si>
    <t>PRTRMU-21-00086 - P7_L2-20210923-1</t>
  </si>
  <si>
    <t>PRTRMU-21-00087 - P7_L2-20210929-1</t>
  </si>
  <si>
    <t>PRTRMU-21-00087 - P6_L2-20210929-1</t>
  </si>
  <si>
    <t>PRTRMU-21-00087 - P16_L2-20210929-1</t>
  </si>
  <si>
    <t>PRTRMU-21-00089 - P6_L3-20210917-1</t>
  </si>
  <si>
    <t>PRTRMU-21-00089 - P16_L3-20210917-1</t>
  </si>
  <si>
    <t>PRTRMU-21-00089 - P17_L3-20210917-1</t>
  </si>
  <si>
    <t>PRTRMU-21-00089 - P18_L3-20210917-4</t>
  </si>
  <si>
    <t>PRTRMU-21-00090 - P7_L2-20210920-1</t>
  </si>
  <si>
    <t>PRTRMU-21-00090 - P10_L2-20210920-1</t>
  </si>
  <si>
    <t>PRTRMU-21-00090 - P19_L2-20210920-1</t>
  </si>
  <si>
    <t>PRTRMU-21-00090 - P1_L2-20210920-1</t>
  </si>
  <si>
    <t>PRTRMU-21-00091 - P9_L2-20210917-1</t>
  </si>
  <si>
    <t>PRTRMU-21-00091 - P7_L2-20210917-1</t>
  </si>
  <si>
    <t>PRTRMU-21-00091 - P6_L2-20210917-1</t>
  </si>
  <si>
    <t>PRTRMU-21-00092 - P5_L2-20210917-1</t>
  </si>
  <si>
    <t>PRTRMU-21-00092 - P6_L2-20210917-1</t>
  </si>
  <si>
    <t>PRTRMU-21-00092 - P6_L2-20210917-5</t>
  </si>
  <si>
    <t>PRTRMU-21-00092 - P4_L2-20210917-2</t>
  </si>
  <si>
    <t>PRTRMU-21-00092 - P6_L2-20210917-7</t>
  </si>
  <si>
    <t>PRTRMU-21-00092 - P6_L2-20210917-6</t>
  </si>
  <si>
    <t>PRTRMU-21-00092 - P6_L2-20210917-4</t>
  </si>
  <si>
    <t>PRTRMU-21-00092 - P6_L2-20210917-2</t>
  </si>
  <si>
    <t>PRTRMU-21-00092 - P4_L2-20210917-1</t>
  </si>
  <si>
    <t>PRTRMU-21-00092 - P6_L2-20210917-3</t>
  </si>
  <si>
    <t>PRTRMU-21-00093 - P3_L3-20210917-1</t>
  </si>
  <si>
    <t>PRTRMU-21-00093 - P9_L3-20210922-1</t>
  </si>
  <si>
    <t>PRTRMU-21-00093 - P4_L3-20210923-1</t>
  </si>
  <si>
    <t>PRTRMU-21-00093 - P4_L3-20210923-2</t>
  </si>
  <si>
    <t>PRTRMU-21-00093 - P9_L3-20210922-2</t>
  </si>
  <si>
    <t>PRTRMU-21-00093 - P9_L3-20210922-3</t>
  </si>
  <si>
    <t>PRTRMU-21-00098 - P4_L4-20210927-1</t>
  </si>
  <si>
    <t>PRTRMU-21-00101 - P6_L2-20210926-1</t>
  </si>
  <si>
    <t>PRTRMU-21-00101 - P7_L2-20210926-2</t>
  </si>
  <si>
    <t>PRTRMU-21-00102 - P16_L2-20210926-1</t>
  </si>
  <si>
    <t>PRTRMU-21-00102 - P6_L2-20210926-1</t>
  </si>
  <si>
    <t>PRTRMU-21-00102 - P6_L2-20210926-2</t>
  </si>
  <si>
    <t>PRTRMU-21-00102 - P5_L2-20210926-1</t>
  </si>
  <si>
    <t>PRTRMU-21-00102 - P1_L2-20210926-1</t>
  </si>
  <si>
    <t>PRTRMU-21-00102 - P17_L2-20210926-1</t>
  </si>
  <si>
    <t>PRTRMU-21-00103 - P6_L4-20210928-1</t>
  </si>
  <si>
    <t>PRTRMU-21-00103 - P16_L4-20210928-1</t>
  </si>
  <si>
    <t>PRTRMU-21-00103 - P18_L4-20210928-1</t>
  </si>
  <si>
    <t>PRTRMU-21-00106 - P5_L4-20210929-1</t>
  </si>
  <si>
    <t>PRTRMU-21-00107 - P6_L2-20210927-2</t>
  </si>
  <si>
    <t>PRTRMU-21-00107 - P16_L2-20210927-1</t>
  </si>
  <si>
    <t>PRTRMU-21-00107 - P6_L2-20210927-1</t>
  </si>
  <si>
    <t>PRTRMU-21-00107 - P5_L2-20210927-1</t>
  </si>
  <si>
    <t>PRTRMU-21-00107 - P7_L2-20210927-1</t>
  </si>
  <si>
    <t>PRTRMU-21-00107 - P7_L2-20210927-2</t>
  </si>
  <si>
    <t>PRTRMU-21-00107 - P19_L2-20210928-1</t>
  </si>
  <si>
    <t>PRTRMU-21-00107 - P2_L2-20210923-1</t>
  </si>
  <si>
    <t>PRTRMU-21-00114 - P16_L2-20210921-1</t>
  </si>
  <si>
    <t>PRTRMU-21-00114 - P15_L2-20210921-1</t>
  </si>
  <si>
    <t>PRTRMU-21-00114 - P17_L2-20210921-1</t>
  </si>
  <si>
    <t>PRTRMU-21-00118 - P6_L2-20210929-1</t>
  </si>
  <si>
    <t>PRTRMU-21-00118 - P1_L2-20210921-1</t>
  </si>
  <si>
    <t>PRTRMU-21-00120 - P6_L2-20210928-1</t>
  </si>
  <si>
    <t>PRTRMU-21-00120 - P9_L2-20210928-1</t>
  </si>
  <si>
    <t>PRTRMU-21-00120 - P7_L2-20210928-1</t>
  </si>
  <si>
    <t>PRTRMU-21-00120 - P1_L2-20210928-1</t>
  </si>
  <si>
    <t>PRTRMU-21-00121 - P4_L4-20210921-1</t>
  </si>
  <si>
    <t>PRTRMU-21-00122 - P4_L4-20210927-1</t>
  </si>
  <si>
    <t>PRTRMU-21-00123 - P6_L2-20210927-2</t>
  </si>
  <si>
    <t>PRTRMU-21-00123 - P6_L2-20210921-1</t>
  </si>
  <si>
    <t>PRTRMU-21-00123 - P6_L2-20210927-4</t>
  </si>
  <si>
    <t>PRTRMU-21-00125 - P6_L2-20210923-2</t>
  </si>
  <si>
    <t>PRTRMU-21-00125 - P4_L2-20210923-1</t>
  </si>
  <si>
    <t>PRTRMU-21-00125 - P2_L2-20210923-1</t>
  </si>
  <si>
    <t>PRTRMU-21-00125 - P1_L2-20210922-1</t>
  </si>
  <si>
    <t>PRTRMU-21-00125 - P6_L2-20210923-4</t>
  </si>
  <si>
    <t>PRTRMU-21-00125 - P7_L2-20210923-1</t>
  </si>
  <si>
    <t>PRTRMU-21-00125 - P6_L2-20210923-3</t>
  </si>
  <si>
    <t>PRTRMU-21-00125 - P4_L2-20210923-2</t>
  </si>
  <si>
    <t>PRTRMU-21-00125 - P6_L2-20210923-1</t>
  </si>
  <si>
    <t>PRTRMU-21-00125 - P11_L2-20210923-1</t>
  </si>
  <si>
    <t>PRTRMU-21-00128 - P6_L2-20210921-1</t>
  </si>
  <si>
    <t>PRTRMU-21-00128 - P16_L2-20210927-1</t>
  </si>
  <si>
    <t>PRTRMU-21-00128 - P1_L2-20210923-1</t>
  </si>
  <si>
    <t>PRTRMU-21-00128 - P2_L2-20210927-1</t>
  </si>
  <si>
    <t>PRTRMU-21-00128 - P17_L2-20210927-1</t>
  </si>
  <si>
    <t>PRTRMU-21-00129 - P16_L2-20210927-1</t>
  </si>
  <si>
    <t>PRTRMU-21-00129 - P12_L2-20210927-1</t>
  </si>
  <si>
    <t>PRTRMU-21-00129 - P6_L2-20210927-3</t>
  </si>
  <si>
    <t>PRTRMU-21-00129 - P17_L2-20210927-1</t>
  </si>
  <si>
    <t>PRTRMU-21-00129 - P6_L2-20210927-2</t>
  </si>
  <si>
    <t>PRTRMU-21-00129 - P5_L2-20210927-2</t>
  </si>
  <si>
    <t>PRTRMU-21-00129 - P18_L2-20210927-1</t>
  </si>
  <si>
    <t>PRTRMU-21-00129 - P1_L2-20210927-2</t>
  </si>
  <si>
    <t>PRTRMU-21-00129 - P1_L2-20210927-3</t>
  </si>
  <si>
    <t>PRTRMU-21-00129 - P19_L2-20210927-2</t>
  </si>
  <si>
    <t>PRTRMU-21-00129 - P19_L2-20210927-1</t>
  </si>
  <si>
    <t>PRTRMU-21-00129 - P5_L2-20210927-1</t>
  </si>
  <si>
    <t>PRTRMU-21-00129 - P3_L2-20210927-1</t>
  </si>
  <si>
    <t>PRTRMU-21-00129 - P11_L2-20210927-1</t>
  </si>
  <si>
    <t>PRTRMU-21-00129 - P1_L2-20210927-1</t>
  </si>
  <si>
    <t>PRTRMU-21-00129 - P3_L2-20210927-2</t>
  </si>
  <si>
    <t>PRTRMU-21-00131 - P6_L2-20210927-1</t>
  </si>
  <si>
    <t>PRTRMU-21-00131 - P6_L2-20210927-2</t>
  </si>
  <si>
    <t>PRTRMU-21-00131 - P6_L2-20210927-3</t>
  </si>
  <si>
    <t>PRTRMU-21-00131 - P2_L2-20210927-1</t>
  </si>
  <si>
    <t>PRTRMU-21-00132 - P17_L2-20210924-1</t>
  </si>
  <si>
    <t>PRTRMU-21-00132 - P4_L2-20210921-1</t>
  </si>
  <si>
    <t>PRTRMU-21-00132 - P6_L2-20210921-2</t>
  </si>
  <si>
    <t>PRTRMU-21-00132 - P6_L2-20210921-4</t>
  </si>
  <si>
    <t>PRTRMU-21-00132 - P10_L2-20210921-1</t>
  </si>
  <si>
    <t>PRTRMU-21-00132 - P1_L2-20210921-1</t>
  </si>
  <si>
    <t>PRTRMU-21-00132 - P4_L2-20210921-2</t>
  </si>
  <si>
    <t>PRTRMU-21-00132 - P11_L2-20210921-1</t>
  </si>
  <si>
    <t>PRTRMU-21-00132 - P9_L2-20210921-1</t>
  </si>
  <si>
    <t>PRTRMU-21-00132 - P6_L2-20210921-1</t>
  </si>
  <si>
    <t>PRTRMU-21-00134 - P6_L4-20210922-1</t>
  </si>
  <si>
    <t>PRTRMU-21-00135 - P16_L1-20210929-1</t>
  </si>
  <si>
    <t>PRTRMU-21-00135 - P17_L1-20210929-1</t>
  </si>
  <si>
    <t>PRTRMU-21-00138 - P16_L4-20210922-1</t>
  </si>
  <si>
    <t>PRTRMU-21-00139 - P13_L2-20210922-1</t>
  </si>
  <si>
    <t>PRTRMU-21-00140 - P6_L4-20210925-1</t>
  </si>
  <si>
    <t>PRTRMU-21-00141 - P4_L2-20210929-1</t>
  </si>
  <si>
    <t>PRTRMU-21-00143 - P16_L2-20210929-1</t>
  </si>
  <si>
    <t>PRTRMU-21-00143 - P17_L2-20210929-1</t>
  </si>
  <si>
    <t>PRTRMU-21-00143 - P2_L2-20210929-1</t>
  </si>
  <si>
    <t>PRTRMU-21-00143 - P1_L2-20210929-2</t>
  </si>
  <si>
    <t>PRTRMU-21-00143 - P16_L2-20210929-2</t>
  </si>
  <si>
    <t>PRTRMU-21-00144 - P4_L2-20210928-1</t>
  </si>
  <si>
    <t>PRTRMU-21-00144 - P2_L2-20210928-1</t>
  </si>
  <si>
    <t>PRTRMU-21-00144 - P8_L2-20210928-1</t>
  </si>
  <si>
    <t>PRTRMU-21-00147 - P3_L2-20210928-1</t>
  </si>
  <si>
    <t>PRTRMU-21-00147 - P15_L2-20210928-1</t>
  </si>
  <si>
    <t>PRTRMU-21-00147 - P16_L2-20210928-1</t>
  </si>
  <si>
    <t>PRTRMU-21-00149 - P9_L2-20210929-1</t>
  </si>
  <si>
    <t>PRTRMU-21-00149 - P1_L2-20210929-1</t>
  </si>
  <si>
    <t>PRTRMU-21-00149 - P6_L2-20210929-1</t>
  </si>
  <si>
    <t>PRTRMU-21-00149 - P6_L2-20210929-2</t>
  </si>
  <si>
    <t>PRTRMU-21-00150 - P7_L2-20210923-1</t>
  </si>
  <si>
    <t>PRTRMU-21-00150 - P4_L2-20210923-1</t>
  </si>
  <si>
    <t>PRTRMU-21-00150 - P7_L2-20210923-2</t>
  </si>
  <si>
    <t>PRTRMU-21-00151 - P18_L2-20210923-1</t>
  </si>
  <si>
    <t>PRTRMU-21-00151 - P8_L2-20210923-1</t>
  </si>
  <si>
    <t>PRTRMU-21-00151 - P16_L2-20210923-1</t>
  </si>
  <si>
    <t>PRTRMU-21-00151 - P17_L2-20210923-1</t>
  </si>
  <si>
    <t>PRTRMU-21-00156 - P19_L2-20210924-1</t>
  </si>
  <si>
    <t>PRTRMU-21-00156 - P1_L2-20210924-1</t>
  </si>
  <si>
    <t>PRTRMU-21-00156 - P9_L2-20210924-1</t>
  </si>
  <si>
    <t>PRTRMU-21-00158 - P4_L2-20210928-2</t>
  </si>
  <si>
    <t>PRTRMU-21-00158 - P4_L2-20210928-6</t>
  </si>
  <si>
    <t>PRTRMU-21-00158 - P4_L2-20210928-4</t>
  </si>
  <si>
    <t>PRTRMU-21-00158 - P4_L2-20210928-3</t>
  </si>
  <si>
    <t>PRTRMU-21-00158 - P1_L2-20210928-1</t>
  </si>
  <si>
    <t>PRTRMU-21-00158 - P7_L2-20210928-2</t>
  </si>
  <si>
    <t>PRTRMU-21-00158 - P18_L2-20210928-1</t>
  </si>
  <si>
    <t>PRTRMU-21-00158 - P2_L2-20210928-1</t>
  </si>
  <si>
    <t>PRTRMU-21-00158 - P6_L2-20210928-1</t>
  </si>
  <si>
    <t>PRTRMU-21-00158 - P16_L2-20210928-1</t>
  </si>
  <si>
    <t>PRTRMU-21-00159 - P6_L2-20210923-1</t>
  </si>
  <si>
    <t>PRTRMU-21-00159 - P7_L2-20210923-2</t>
  </si>
  <si>
    <t>PRTRMU-21-00159 - P7_L2-20210923-3</t>
  </si>
  <si>
    <t>PRTRMU-21-00159 - P7_L2-20210923-1</t>
  </si>
  <si>
    <t>PRTRMU-21-00160 - P4_L2-20210924-3</t>
  </si>
  <si>
    <t>PRTRMU-21-00162 - P5_L4-20210923-1</t>
  </si>
  <si>
    <t>PRTRMU-21-00163 - P4_L2-20210929-1</t>
  </si>
  <si>
    <t>PRTRMU-21-00167 - P7_L2-20210924-1</t>
  </si>
  <si>
    <t>PRTRMU-21-00167 - P1_L2-20210924-1</t>
  </si>
  <si>
    <t>PRTRMU-21-00167 - P2_L2-20210924-1</t>
  </si>
  <si>
    <t>PRTRMU-21-00168 - P6_L2-20210928-1</t>
  </si>
  <si>
    <t>PRTRMU-21-00168 - P1_L2-20210923-1</t>
  </si>
  <si>
    <t>PRTRMU-21-00168 - P5_L2-20210928-1</t>
  </si>
  <si>
    <t>PRTRMU-21-00174 - P6_L2-20210924-1</t>
  </si>
  <si>
    <t>PRTRMU-21-00174 - P7_L2-20210924-1</t>
  </si>
  <si>
    <t>PRTRMU-21-00174 - P4_L2-20210924-1</t>
  </si>
  <si>
    <t>PRTRMU-21-00174 - P7_L2-20210924-2</t>
  </si>
  <si>
    <t>PRTRMU-21-00175 - P9_L2-20210928-1</t>
  </si>
  <si>
    <t>PRTRMU-21-00175 - P16_L2-20210928-1</t>
  </si>
  <si>
    <t>PRTRMU-21-00175 - P6_L2-20210929-1</t>
  </si>
  <si>
    <t>PRTRMU-21-00175 - P9_L2-20210928-2</t>
  </si>
  <si>
    <t>PRTRMU-21-00175 - P18_L2-20210928-1</t>
  </si>
  <si>
    <t>PRTRMU-21-00175 - P6_L2-20210928-2</t>
  </si>
  <si>
    <t>PRTRMU-21-00176 - P7_L4-20210928-1</t>
  </si>
  <si>
    <t>PRTRMU-21-00176 - P9_L4-20210928-1</t>
  </si>
  <si>
    <t>PRTRMU-21-00179 - P6_L2-20210924-1</t>
  </si>
  <si>
    <t>PRTRMU-21-00179 - P4_L2-20210924-1</t>
  </si>
  <si>
    <t>PRTRMU-21-00179 - P10_L2-20210924-1</t>
  </si>
  <si>
    <t>PRTRMU-21-00179 - P6_L2-20210924-2</t>
  </si>
  <si>
    <t>PRTRMU-21-00182 - P4_L2-20210929-1</t>
  </si>
  <si>
    <t>PRTRMU-21-00186 - P4_L2-20210924-1</t>
  </si>
  <si>
    <t>PRTRMU-21-00188 - P4_L4-20210928-1</t>
  </si>
  <si>
    <t>PRTRMU-21-00188 - P7_L4-20210928-1</t>
  </si>
  <si>
    <t>PRTRMU-21-00189 - P5_L2-20210924-1</t>
  </si>
  <si>
    <t>PRTRMU-21-00189 - P19_L2-20210924-1</t>
  </si>
  <si>
    <t>PRTRMU-21-00189 - P18_L2-20210924-1</t>
  </si>
  <si>
    <t>PRTRMU-21-00189 - P3_L2-20210924-1</t>
  </si>
  <si>
    <t>PRTRMU-21-00189 - P19_L2-20210924-2</t>
  </si>
  <si>
    <t>PRTRMU-21-00190 - P6_L2-20210928-1</t>
  </si>
  <si>
    <t>PRTRMU-21-00190 - P16_L2-20210928-1</t>
  </si>
  <si>
    <t>PRTRMU-21-00190 - P4_L2-20210928-1</t>
  </si>
  <si>
    <t>PRTRMU-21-00190 - P18_L2-20210928-1</t>
  </si>
  <si>
    <t>PRTRMU-21-00190 - P1_L2-20210928-1</t>
  </si>
  <si>
    <t>PRTRMU-21-00191 - P6_L2-20210929-1</t>
  </si>
  <si>
    <t>PRTRMU-21-00191 - P4_L2-20210929-1</t>
  </si>
  <si>
    <t>PRTRMU-21-00197 - P6_L4-20210927-1</t>
  </si>
  <si>
    <t>PRTRMU-21-00197 - P5_L4-20210927-1</t>
  </si>
  <si>
    <t>PRTRMU-21-00198 - P12_L2-20210928-1</t>
  </si>
  <si>
    <t>PRTRMU-21-00198 - P4_L2-20210928-2</t>
  </si>
  <si>
    <t>PRTRMU-21-00198 - P4_L2-20210928-1</t>
  </si>
  <si>
    <t>PRTRMU-21-00199 - P6_L4-20210928-2</t>
  </si>
  <si>
    <t>PRTRMU-21-00199 - P6_L4-20210928-1</t>
  </si>
  <si>
    <t>PRTRMU-21-00200 - P6_L4-20210927-4</t>
  </si>
  <si>
    <t>PRTRMU-21-00200 - P5_L4-20210927-1</t>
  </si>
  <si>
    <t>PRTRMU-21-00200 - P6_L4-20210927-2</t>
  </si>
  <si>
    <t>PRTRMU-21-00200 - P6_L4-20210927-5</t>
  </si>
  <si>
    <t>PRTRMU-21-00200 - P6_L4-20210927-1</t>
  </si>
  <si>
    <t>PRTRMU-21-00200 - P6_L4-20210927-3</t>
  </si>
  <si>
    <t>PRTRMU-21-00201 - P19_L4-20210928-1</t>
  </si>
  <si>
    <t>PRTRMU-21-00202 - P7_L2-20210930-2</t>
  </si>
  <si>
    <t>PRTRMU-21-00202 - P4_L2-20210930-1</t>
  </si>
  <si>
    <t>PRTRMU-21-00202 - P7_L2-20210930-1</t>
  </si>
  <si>
    <t>PRTRMU-21-00202 - P6_L2-20210930-1</t>
  </si>
  <si>
    <t>PRTRMU-21-00204 - P1_L2-20210929-1</t>
  </si>
  <si>
    <t>PRTRMU-21-00204 - P2_L2-20210929-1</t>
  </si>
  <si>
    <t>PRTRMU-21-00204 - P6_L2-20210929-1</t>
  </si>
  <si>
    <t>PRTRMU-21-00204 - P17_L2-20210929-1</t>
  </si>
  <si>
    <t>PRTRMU-21-00205 - P6_L2-20210927-3</t>
  </si>
  <si>
    <t>PRTRMU-21-00205 - P18_L2-20210927-1</t>
  </si>
  <si>
    <t>PRTRMU-21-00205 - P6_L2-20210927-1</t>
  </si>
  <si>
    <t>PRTRMU-21-00205 - P1_L2-20210927-1</t>
  </si>
  <si>
    <t>PRTRMU-21-00205 - P6_L2-20210927-2</t>
  </si>
  <si>
    <t>PRTRMU-21-00205 - P17_L2-20210927-1</t>
  </si>
  <si>
    <t>PRTRMU-21-00205 - P1_L2-20210927-2</t>
  </si>
  <si>
    <t>PRTRMU-21-00205 - P2_L2-20210927-1</t>
  </si>
  <si>
    <t>PRTRMU-21-00206 - P6_L2-20210927-1</t>
  </si>
  <si>
    <t>PRTRMU-21-00206 - P1_L2-20210927-2</t>
  </si>
  <si>
    <t>PRTRMU-21-00206 - P1_L2-20210927-3</t>
  </si>
  <si>
    <t>PRTRMU-21-00206 - P5_L2-20210927-1</t>
  </si>
  <si>
    <t>PRTRMU-21-00206 - P1_L2-20210927-1</t>
  </si>
  <si>
    <t>PRTRMU-21-00206 - P2_L2-20210927-1</t>
  </si>
  <si>
    <t>PRTRMU-21-00207 - P6_L2-20210929-1</t>
  </si>
  <si>
    <t>PRTRMU-21-00207 - P1_L2-20210927-1</t>
  </si>
  <si>
    <t>PRTRMU-21-00207 - P2_L2-20210927-1</t>
  </si>
  <si>
    <t>PRTRMU-21-00207 - P4_L2-20210927-1</t>
  </si>
  <si>
    <t>PRTRMU-21-00207 - P3_L2-20210927-1</t>
  </si>
  <si>
    <t>PRTRMU-21-00207 - P7_L2-20210929-1</t>
  </si>
  <si>
    <t>PRTRMU-21-00207 - P11_L2-20210929-1</t>
  </si>
  <si>
    <t>PRTRMU-21-00208 - P16_L4-20210927-1</t>
  </si>
  <si>
    <t>PRTRMU-21-00210 - P9_L2-20210929-1</t>
  </si>
  <si>
    <t>PRTRMU-21-00210 - P7_L2-20210929-1</t>
  </si>
  <si>
    <t>PRTRMU-21-00210 - P1_L2-20210928-1</t>
  </si>
  <si>
    <t>PRTRMU-21-00211 - P18_L2-20210929-1</t>
  </si>
  <si>
    <t>PRTRMU-21-00212 - P18_L2-20210928-1</t>
  </si>
  <si>
    <t>PRTRMU-21-00212 - P16_L2-20210927-1</t>
  </si>
  <si>
    <t>PRTRMU-21-00212 - P17_L2-20210928-1</t>
  </si>
  <si>
    <t>PRTRMU-21-00213 - P1_L2-20210929-1</t>
  </si>
  <si>
    <t>PRTRMU-21-00213 - P16_L2-20210929-1</t>
  </si>
  <si>
    <t>PRTRMU-21-00217 - P4_L4-20210927-1</t>
  </si>
  <si>
    <t>PRTRMU-21-00219 - P6_L2-20210927-1</t>
  </si>
  <si>
    <t>PRTRMU-21-00219 - P19_L2-20210927-1</t>
  </si>
  <si>
    <t>PRTRMU-21-00219 - P12_L2-20210927-1</t>
  </si>
  <si>
    <t>Agrupación de Valladolid</t>
  </si>
  <si>
    <t>PRTRMU-21-00225 - P19_L1-20210927-1</t>
  </si>
  <si>
    <t>PRTRMU-21-00226 - P6_L2-20210928-1</t>
  </si>
  <si>
    <t>PRTRMU-21-00227 - P7_L4-20210928-3</t>
  </si>
  <si>
    <t>PRTRMU-21-00227 - P7_L4-20210928-1</t>
  </si>
  <si>
    <t>PRTRMU-21-00229 - P17_L2-20210928-1</t>
  </si>
  <si>
    <t>PRTRMU-21-00231 - P4_L2-20210927-1</t>
  </si>
  <si>
    <t>PRTRMU-21-00231 - P2_L2-20210927-1</t>
  </si>
  <si>
    <t>PRTRMU-21-00231 - P1_L2-20210927-1</t>
  </si>
  <si>
    <t>PRTRMU-21-00231 - P6_L2-20210927-1</t>
  </si>
  <si>
    <t>PRTRMU-21-00233 - P6_L2-20210928-1</t>
  </si>
  <si>
    <t>PRTRMU-21-00233 - P4_L2-20210928-1</t>
  </si>
  <si>
    <t>PRTRMU-21-00233 - P7_L2-20210928-1</t>
  </si>
  <si>
    <t>PRTRMU-21-00233 - P8_L2-20210928-1</t>
  </si>
  <si>
    <t>PRTRMU-21-00236 - P1_L2-20210928-1</t>
  </si>
  <si>
    <t>PRTRMU-21-00236 - P16_L2-20210930-2</t>
  </si>
  <si>
    <t>PRTRMU-21-00236 - P19_L2-20210930-1</t>
  </si>
  <si>
    <t>PRTRMU-21-00236 - P16_L2-20210930-1</t>
  </si>
  <si>
    <t>PRTRMU-21-00239 - P6_L2-20210928-1</t>
  </si>
  <si>
    <t>PRTRMU-21-00239 - P7_L2-20210928-1</t>
  </si>
  <si>
    <t>PRTRMU-21-00239 - P16_L2-20210928-1</t>
  </si>
  <si>
    <t>PRTRMU-21-00239 - P1_L2-20210928-1</t>
  </si>
  <si>
    <t>PRTRMU-21-00239 - P18_L2-20210928-1</t>
  </si>
  <si>
    <t>PRTRMU-21-00239 - P17_L2-20210928-1</t>
  </si>
  <si>
    <t>PRTRMU-21-00239 - P3_L2-20210928-1</t>
  </si>
  <si>
    <t>PRTRMU-21-00239 - P13_L2-20210929-1</t>
  </si>
  <si>
    <t>PRTRMU-21-00243 - P7_L4-20210929-2</t>
  </si>
  <si>
    <t>PRTRMU-21-00243 - P6_L4-20210929-1</t>
  </si>
  <si>
    <t>PRTRMU-21-00243 - P7_L4-20210929-1</t>
  </si>
  <si>
    <t>PRTRMU-21-00244 - P9_L2-20210929-1</t>
  </si>
  <si>
    <t>PRTRMU-21-00245 - P4_L2-20210928-1</t>
  </si>
  <si>
    <t>PRTRMU-21-00246 - P6_L2-20210928-1</t>
  </si>
  <si>
    <t>PRTRMU-21-00248 - P5_L2-20210928-1</t>
  </si>
  <si>
    <t>PRTRMU-21-00248 - P6_L2-20210928-1</t>
  </si>
  <si>
    <t>PRTRMU-21-00248 - P7_L2-20210928-1</t>
  </si>
  <si>
    <t>PRTRMU-21-00249 - P1_L2-20210928-1</t>
  </si>
  <si>
    <t>PRTRMU-21-00249 - P1_L2-20210928-3</t>
  </si>
  <si>
    <t>PRTRMU-21-00249 - P16_L2-20210928-1</t>
  </si>
  <si>
    <t>PRTRMU-21-00249 - P13_L2-20210928-1</t>
  </si>
  <si>
    <t>PRTRMU-21-00249 - P11_L2-20210928-1</t>
  </si>
  <si>
    <t>PRTRMU-21-00249 - P1_L2-20210928-2</t>
  </si>
  <si>
    <t>PRTRMU-21-00249 - P17_L2-20210928-1</t>
  </si>
  <si>
    <t>PRTRMU-21-00252 - P6_L4-20210928-1</t>
  </si>
  <si>
    <t>PRTRMU-21-00253 - P16_L2-20210929-1</t>
  </si>
  <si>
    <t>PRTRMU-21-00253 - P4_L2-20210929-1</t>
  </si>
  <si>
    <t>PRTRMU-21-00253 - P6_L2-20210929-1</t>
  </si>
  <si>
    <t>PRTRMU-21-00253 - P17_L2-20210929-1</t>
  </si>
  <si>
    <t>PRTRMU-21-00254 - P4_L2-20210928-1</t>
  </si>
  <si>
    <t>PRTRMU-21-00255 - P16_L2-20210928-1</t>
  </si>
  <si>
    <t>PRTRMU-21-00255 - P8_L2-20210928-1</t>
  </si>
  <si>
    <t>PRTRMU-21-00255 - P1_L2-20210928-1</t>
  </si>
  <si>
    <t>PRTRMU-21-00258 - P4_L4-20210929-1</t>
  </si>
  <si>
    <t>PRTRMU-21-00260 - P9_L2-20210928-1</t>
  </si>
  <si>
    <t>PRTRMU-21-00260 - P16_L2-20210928-1</t>
  </si>
  <si>
    <t>PRTRMU-21-00260 - P19_L2-20210928-2</t>
  </si>
  <si>
    <t>PRTRMU-21-00260 - P16_L2-20210928-2</t>
  </si>
  <si>
    <t>PRTRMU-21-00260 - P10_L2-20210928-1</t>
  </si>
  <si>
    <t>San Vicente del Raspeig/Sant Vicent del Raspeig</t>
  </si>
  <si>
    <t>PRTRMU-21-00264 - P9_L2-20210930-1</t>
  </si>
  <si>
    <t>PRTRMU-21-00265 - P7_L3-20210928-1</t>
  </si>
  <si>
    <t>PRTRMU-21-00265 - P6_L3-20210928-1</t>
  </si>
  <si>
    <t>PRTRMU-21-00265 - P12_L3-20210928-1</t>
  </si>
  <si>
    <t>PRTRMU-21-00266 - P1_L2-20210929-1</t>
  </si>
  <si>
    <t>PRTRMU-21-00266 - P7_L2-20210929-1</t>
  </si>
  <si>
    <t>PRTRMU-21-00266 - P6_L2-20210929-1</t>
  </si>
  <si>
    <t>PRTRMU-21-00266 - P18_L2-20210929-1</t>
  </si>
  <si>
    <t>PRTRMU-21-00266 - P12_L2-20210929-1</t>
  </si>
  <si>
    <t>PRTRMU-21-00266 - P9_L2-20210929-1</t>
  </si>
  <si>
    <t>PRTRMU-21-00267 - P1_L2-20210928-1</t>
  </si>
  <si>
    <t>PRTRMU-21-00267 - P7_L2-20210928-1</t>
  </si>
  <si>
    <t>PRTRMU-21-00267 - P2_L2-20210928-1</t>
  </si>
  <si>
    <t>PRTRMU-21-00267 - P18_L2-20210928-1</t>
  </si>
  <si>
    <t>PRTRMU-21-00274 - P7_L4-20210929-1</t>
  </si>
  <si>
    <t>PRTRMU-21-00274 - P11_L4-20210929-1</t>
  </si>
  <si>
    <t>PRTRMU-21-00274 - P4_L4-20210929-1</t>
  </si>
  <si>
    <t>PRTRMU-21-00274 - P12_L4-20210929-1</t>
  </si>
  <si>
    <t>PRTRMU-21-00275 - P6_L2-20210929-1</t>
  </si>
  <si>
    <t>PRTRMU-21-00275 - P3_L2-20210929-1</t>
  </si>
  <si>
    <t>PRTRMU-21-00275 - P12_L2-20210929-1</t>
  </si>
  <si>
    <t>PRTRMU-21-00275 - P2_L2-20210929-1</t>
  </si>
  <si>
    <t>PRTRMU-21-00275 - P4_L2-20210929-1</t>
  </si>
  <si>
    <t>PRTRMU-21-00275 - P1_L2-20210928-1</t>
  </si>
  <si>
    <t>PRTRMU-21-00275 - P11_L2-20210929-1</t>
  </si>
  <si>
    <t>PRTRMU-21-00277 - P4_L4-20210929-1</t>
  </si>
  <si>
    <t>PRTRMU-21-00277 - P9_L4-20210929-1</t>
  </si>
  <si>
    <t>PRTRMU-21-00279 - P7_L4-20210929-1</t>
  </si>
  <si>
    <t>PRTRMU-21-00279 - P12_L4-20210929-1</t>
  </si>
  <si>
    <t>Agrupación de Sevilla</t>
  </si>
  <si>
    <t>PRTRMU-21-00284 - P16_L2-20210929-1</t>
  </si>
  <si>
    <t>PRTRMU-21-00284 - P6_L2-20210929-2</t>
  </si>
  <si>
    <t>PRTRMU-21-00284 - P6_L2-20210929-1</t>
  </si>
  <si>
    <t>PRTRMU-21-00284 - P17_L2-20210929-1</t>
  </si>
  <si>
    <t>PRTRMU-21-00285 - P12_L2-20210930-1</t>
  </si>
  <si>
    <t>PRTRMU-21-00286 - P8_L2-20210929-1</t>
  </si>
  <si>
    <t>PRTRMU-21-00286 - P1_L2-20210929-1</t>
  </si>
  <si>
    <t>PRTRMU-21-00286 - P6_L2-20210929-1</t>
  </si>
  <si>
    <t>PRTRMU-21-00286 - P18_L2-20210929-1</t>
  </si>
  <si>
    <t>PRTRMU-21-00286 - P16_L2-20210929-1</t>
  </si>
  <si>
    <t>PRTRMU-21-00286 - P17_L2-20210929-1</t>
  </si>
  <si>
    <t>PRTRMU-21-00286 - P2_L2-20210929-1</t>
  </si>
  <si>
    <t>PRTRMU-21-00286 - P5_L2-20210929-1</t>
  </si>
  <si>
    <t>PRTRMU-21-00287 - P5_L3-20210930-1</t>
  </si>
  <si>
    <t>PRTRMU-21-00287 - P18_L3-20210930-1</t>
  </si>
  <si>
    <t>PRTRMU-21-00287 - P2_L3-20210930-1</t>
  </si>
  <si>
    <t>PRTRMU-21-00287 - P18_L3-20210930-2</t>
  </si>
  <si>
    <t>PRTRMU-21-00291 - P6_L4-20210929-1</t>
  </si>
  <si>
    <t>PRTRMU-21-00293 - P4_L4-20210929-1</t>
  </si>
  <si>
    <t>PRTRMU-21-00293 - P5_L4-20210929-1</t>
  </si>
  <si>
    <t>PRTRMU-21-00295 - P18_L4-20210929-1</t>
  </si>
  <si>
    <t>PRTRMU-21-00299 - P4_L4-20210929-1</t>
  </si>
  <si>
    <t>PRTRMU-21-00302 - P1_L2-20210929-1</t>
  </si>
  <si>
    <t>PRTRMU-21-00302 - P8_L2-20210930-1</t>
  </si>
  <si>
    <t>PRTRMU-21-00302 - P6_L2-20210930-1</t>
  </si>
  <si>
    <t>PRTRMU-21-00302 - P12_L2-20210929-1</t>
  </si>
  <si>
    <t>PRTRMU-21-00306 - P4_L4-20210929-1</t>
  </si>
  <si>
    <t>PRTRMU-21-00307 - P6_L2-20210929-1</t>
  </si>
  <si>
    <t>PRTRMU-21-00307 - P6_L2-20210929-3</t>
  </si>
  <si>
    <t>PRTRMU-21-00308 - P17_L4-20210929-1</t>
  </si>
  <si>
    <t>PRTRMU-21-00309 - P1_L2-20210929-1</t>
  </si>
  <si>
    <t>PRTRMU-21-00311 - P16_L3-20210930-1</t>
  </si>
  <si>
    <t>PRTRMU-21-00311 - P17_L3-20210930-1</t>
  </si>
  <si>
    <t>PRTRMU-21-00316 - P6_L4-20210929-1</t>
  </si>
  <si>
    <t>PRTRMU-21-00316 - P7_L4-20210929-1</t>
  </si>
  <si>
    <t>PRTRMU-21-00316 - P5_L4-20210929-1</t>
  </si>
  <si>
    <t>PRTRMU-21-00316 - P18_L4-20210929-1</t>
  </si>
  <si>
    <t>PRTRMU-21-00317 - P6_L4-20210930-1</t>
  </si>
  <si>
    <t>PRTRMU-21-00329 - P4_L2-20210930-1</t>
  </si>
  <si>
    <t>PRTRMU-21-00329 - P5_L2-20210930-1</t>
  </si>
  <si>
    <t>PRTRMU-21-00330 - P6_L2-20210930-1</t>
  </si>
  <si>
    <t>PRTRMU-21-00330 - P6_L2-20210930-3</t>
  </si>
  <si>
    <t>PRTRMU-21-00330 - P6_L2-20210930-5</t>
  </si>
  <si>
    <t>PRTRMU-21-00331 - P9_L4-20210930-1</t>
  </si>
  <si>
    <t>PRTRMU-21-00331 - P6_L4-20210930-1</t>
  </si>
  <si>
    <t>PRTRMU-21-00332 - P6_L4-20210930-1</t>
  </si>
  <si>
    <t>PRTRMU-21-00332 - P9_L4-20210930-1</t>
  </si>
  <si>
    <t>PRTRMU-21-00333 - P18_L2-20210930-1</t>
  </si>
  <si>
    <t>Agrupación de Donostia/San Sebastián</t>
  </si>
  <si>
    <t>PRTRMU-21-00335 - P18_L1-20210930-4</t>
  </si>
  <si>
    <t>PRTRMU-21-00335 - P18_L1-20210930-1</t>
  </si>
  <si>
    <t>PRTRMU-21-00335 - P18_L1-20210930-3</t>
  </si>
  <si>
    <t>PRTRMU-21-00335 - P18_L1-20210930-12</t>
  </si>
  <si>
    <t>PRTRMU-21-00335 - P18_L1-20210930-10</t>
  </si>
  <si>
    <t>PRTRMU-21-00335 - P18_L1-20210930-5</t>
  </si>
  <si>
    <t>PRTRMU-21-00335 - P18_L1-20210930-6</t>
  </si>
  <si>
    <t>PRTRMU-21-00335 - P18_L1-20210930-9</t>
  </si>
  <si>
    <t>PRTRMU-21-00335 - P18_L1-20210930-8</t>
  </si>
  <si>
    <t>PRTRMU-21-00335 - P18_L1-20210930-11</t>
  </si>
  <si>
    <t>PRTRMU-21-00335 - P18_L1-20210930-2</t>
  </si>
  <si>
    <t>PRTRMU-21-00336 - P7_L2-20210930-2</t>
  </si>
  <si>
    <t>PRTRMU-21-00336 - P1_L2-20210930-1</t>
  </si>
  <si>
    <t>PRTRMU-21-00336 - P2_L2-20210930-1</t>
  </si>
  <si>
    <t>PRTRMU-21-00336 - P4_L2-20210930-1</t>
  </si>
  <si>
    <t>PRTRMU-21-00337 - P6_L4-20210930-1</t>
  </si>
  <si>
    <t>PRTRMU-21-00337 - P7_L4-20210930-1</t>
  </si>
  <si>
    <t>PRTRMU-21-00337 - P5_L4-20210930-1</t>
  </si>
  <si>
    <t>PRTRMU-21-00338 - P6_L2-20210930-1</t>
  </si>
  <si>
    <t>PRTRMU-21-00338 - P1_L2-20210930-1</t>
  </si>
  <si>
    <t>PRTRMU-21-00340 - P3_L2-20210930-1</t>
  </si>
  <si>
    <t>PRTRMU-21-00340 - P1_L2-20210930-1</t>
  </si>
  <si>
    <t>PRTRMU-21-00340 - P5_L2-20210930-1</t>
  </si>
  <si>
    <t>PRTRMU-21-00342 - P9_L4-20210930-1</t>
  </si>
  <si>
    <t>PRTRMU-21-00343 - P6_L4-20210930-1</t>
  </si>
  <si>
    <t>PRTRMU-21-00348 - P5_L4-20211222-1</t>
  </si>
  <si>
    <t>PRTRMU-21-00349 - P7_L2-20211223-1</t>
  </si>
  <si>
    <t>PRTRMU-21-00349 - P7_L2-20211223-4</t>
  </si>
  <si>
    <t>PRTRMU-21-00349 - P1_L2-20211223-1</t>
  </si>
  <si>
    <t>PRTRMU-21-00349 - P16_L2-20211223-1</t>
  </si>
  <si>
    <t>PRTRMU-21-00350 - P1_L2-20220104-1</t>
  </si>
  <si>
    <t>PRTRMU-21-00350 - P11_L2-20220104-1</t>
  </si>
  <si>
    <t>PRTRMU-21-00350 - P3_L2-20220104-1</t>
  </si>
  <si>
    <t>Código solicitud</t>
  </si>
  <si>
    <t>Solicitudes</t>
  </si>
  <si>
    <t>PRTRMU_21_00013</t>
  </si>
  <si>
    <t>PRTRMU_21_00014</t>
  </si>
  <si>
    <t>PRTRMU_21_00015</t>
  </si>
  <si>
    <t>PRTRMU_21_00020</t>
  </si>
  <si>
    <t>PRTRMU_21_00021</t>
  </si>
  <si>
    <t>PRTRMU_21_00022</t>
  </si>
  <si>
    <t>PRTRMU_21_00024</t>
  </si>
  <si>
    <t>PRTRMU_21_00026</t>
  </si>
  <si>
    <t>PRTRMU_21_00028</t>
  </si>
  <si>
    <t>PRTRMU_21_00029</t>
  </si>
  <si>
    <t>PRTRMU_21_00030</t>
  </si>
  <si>
    <t>PRTRMU_21_00031</t>
  </si>
  <si>
    <t>PRTRMU_21_00033</t>
  </si>
  <si>
    <t>PRTRMU_21_00037</t>
  </si>
  <si>
    <t>PRTRMU_21_00038</t>
  </si>
  <si>
    <t>PRTRMU_21_00039</t>
  </si>
  <si>
    <t>PRTRMU_21_00041</t>
  </si>
  <si>
    <t>PRTRMU_21_00043</t>
  </si>
  <si>
    <t>PRTRMU_21_00045</t>
  </si>
  <si>
    <t>PRTRMU_21_00046</t>
  </si>
  <si>
    <t>PRTRMU_21_00049</t>
  </si>
  <si>
    <t>PRTRMU_21_00050</t>
  </si>
  <si>
    <t>PRTRMU_21_00052</t>
  </si>
  <si>
    <t>PRTRMU_21_00053</t>
  </si>
  <si>
    <t>PRTRMU_21_00054</t>
  </si>
  <si>
    <t>PRTRMU_21_00055</t>
  </si>
  <si>
    <t>PRTRMU_21_00057</t>
  </si>
  <si>
    <t>PRTRMU_21_00058</t>
  </si>
  <si>
    <t>PRTRMU_21_00060</t>
  </si>
  <si>
    <t>PRTRMU_21_00062</t>
  </si>
  <si>
    <t>PRTRMU_21_00063</t>
  </si>
  <si>
    <t>PRTRMU_21_00064</t>
  </si>
  <si>
    <t>PRTRMU_21_00065</t>
  </si>
  <si>
    <t>PRTRMU_21_00066</t>
  </si>
  <si>
    <t>PRTRMU_21_00067</t>
  </si>
  <si>
    <t>PRTRMU_21_00069</t>
  </si>
  <si>
    <t>PRTRMU_21_00071</t>
  </si>
  <si>
    <t>PRTRMU_21_00073</t>
  </si>
  <si>
    <t>PRTRMU_21_00074</t>
  </si>
  <si>
    <t>PRTRMU_21_00075</t>
  </si>
  <si>
    <t>PRTRMU_21_00079</t>
  </si>
  <si>
    <t>PRTRMU_21_00080</t>
  </si>
  <si>
    <t>PRTRMU_21_00081</t>
  </si>
  <si>
    <t>PRTRMU_21_00082</t>
  </si>
  <si>
    <t>PRTRMU_21_00083</t>
  </si>
  <si>
    <t>PRTRMU_21_00085</t>
  </si>
  <si>
    <t>PRTRMU_21_00086</t>
  </si>
  <si>
    <t>PRTRMU_21_00087</t>
  </si>
  <si>
    <t>PRTRMU_21_00089</t>
  </si>
  <si>
    <t>PRTRMU_21_00090</t>
  </si>
  <si>
    <t>PRTRMU_21_00091</t>
  </si>
  <si>
    <t>PRTRMU_21_00092</t>
  </si>
  <si>
    <t>PRTRMU_21_00093</t>
  </si>
  <si>
    <t>PRTRMU_21_00098</t>
  </si>
  <si>
    <t>PRTRMU_21_00101</t>
  </si>
  <si>
    <t>PRTRMU_21_00102</t>
  </si>
  <si>
    <t>PRTRMU_21_00103</t>
  </si>
  <si>
    <t>PRTRMU_21_00106</t>
  </si>
  <si>
    <t>PRTRMU_21_00107</t>
  </si>
  <si>
    <t>PRTRMU_21_00114</t>
  </si>
  <si>
    <t>PRTRMU_21_00118</t>
  </si>
  <si>
    <t>PRTRMU_21_00120</t>
  </si>
  <si>
    <t>PRTRMU_21_00121</t>
  </si>
  <si>
    <t>PRTRMU_21_00122</t>
  </si>
  <si>
    <t>PRTRMU_21_00123</t>
  </si>
  <si>
    <t>PRTRMU_21_00125</t>
  </si>
  <si>
    <t>PRTRMU_21_00128</t>
  </si>
  <si>
    <t>PRTRMU_21_00129</t>
  </si>
  <si>
    <t>PRTRMU_21_00131</t>
  </si>
  <si>
    <t>PRTRMU_21_00132</t>
  </si>
  <si>
    <t>PRTRMU_21_00134</t>
  </si>
  <si>
    <t>PRTRMU_21_00135</t>
  </si>
  <si>
    <t>PRTRMU_21_00138</t>
  </si>
  <si>
    <t>PRTRMU_21_00139</t>
  </si>
  <si>
    <t>PRTRMU_21_00140</t>
  </si>
  <si>
    <t>PRTRMU_21_00141</t>
  </si>
  <si>
    <t>PRTRMU_21_00143</t>
  </si>
  <si>
    <t>PRTRMU_21_00144</t>
  </si>
  <si>
    <t>PRTRMU_21_00147</t>
  </si>
  <si>
    <t>PRTRMU_21_00149</t>
  </si>
  <si>
    <t>PRTRMU_21_00150</t>
  </si>
  <si>
    <t>PRTRMU_21_00151</t>
  </si>
  <si>
    <t>PRTRMU_21_00156</t>
  </si>
  <si>
    <t>PRTRMU_21_00158</t>
  </si>
  <si>
    <t>PRTRMU_21_00159</t>
  </si>
  <si>
    <t>PRTRMU_21_00160</t>
  </si>
  <si>
    <t>PRTRMU_21_00162</t>
  </si>
  <si>
    <t>PRTRMU_21_00163</t>
  </si>
  <si>
    <t>PRTRMU_21_00167</t>
  </si>
  <si>
    <t>PRTRMU_21_00168</t>
  </si>
  <si>
    <t>PRTRMU_21_00174</t>
  </si>
  <si>
    <t>PRTRMU_21_00175</t>
  </si>
  <si>
    <t>PRTRMU_21_00176</t>
  </si>
  <si>
    <t>PRTRMU_21_00179</t>
  </si>
  <si>
    <t>PRTRMU_21_00182</t>
  </si>
  <si>
    <t>PRTRMU_21_00186</t>
  </si>
  <si>
    <t>PRTRMU_21_00188</t>
  </si>
  <si>
    <t>PRTRMU_21_00189</t>
  </si>
  <si>
    <t>PRTRMU_21_00190</t>
  </si>
  <si>
    <t>PRTRMU_21_00191</t>
  </si>
  <si>
    <t>PRTRMU_21_00197</t>
  </si>
  <si>
    <t>PRTRMU_21_00198</t>
  </si>
  <si>
    <t>PRTRMU_21_00199</t>
  </si>
  <si>
    <t>PRTRMU_21_00200</t>
  </si>
  <si>
    <t>PRTRMU_21_00201</t>
  </si>
  <si>
    <t>PRTRMU_21_00202</t>
  </si>
  <si>
    <t>PRTRMU_21_00204</t>
  </si>
  <si>
    <t>PRTRMU_21_00205</t>
  </si>
  <si>
    <t>PRTRMU_21_00206</t>
  </si>
  <si>
    <t>PRTRMU_21_00207</t>
  </si>
  <si>
    <t>PRTRMU_21_00208</t>
  </si>
  <si>
    <t>PRTRMU_21_00210</t>
  </si>
  <si>
    <t>PRTRMU_21_00211</t>
  </si>
  <si>
    <t>PRTRMU_21_00212</t>
  </si>
  <si>
    <t>PRTRMU_21_00213</t>
  </si>
  <si>
    <t>PRTRMU_21_00217</t>
  </si>
  <si>
    <t>PRTRMU_21_00218</t>
  </si>
  <si>
    <t>PRTRMU_21_00219</t>
  </si>
  <si>
    <t>PRTRMU_21_00225</t>
  </si>
  <si>
    <t>PRTRMU_21_00226</t>
  </si>
  <si>
    <t>PRTRMU_21_00227</t>
  </si>
  <si>
    <t>PRTRMU_21_00229</t>
  </si>
  <si>
    <t>PRTRMU_21_00231</t>
  </si>
  <si>
    <t>PRTRMU_21_00233</t>
  </si>
  <si>
    <t>PRTRMU_21_00236</t>
  </si>
  <si>
    <t>PRTRMU_21_00239</t>
  </si>
  <si>
    <t>PRTRMU_21_00243</t>
  </si>
  <si>
    <t>PRTRMU_21_00244</t>
  </si>
  <si>
    <t>PRTRMU_21_00245</t>
  </si>
  <si>
    <t>PRTRMU_21_00246</t>
  </si>
  <si>
    <t>PRTRMU_21_00248</t>
  </si>
  <si>
    <t>PRTRMU_21_00249</t>
  </si>
  <si>
    <t>PRTRMU_21_00252</t>
  </si>
  <si>
    <t>PRTRMU_21_00253</t>
  </si>
  <si>
    <t>PRTRMU_21_00254</t>
  </si>
  <si>
    <t>PRTRMU_21_00255</t>
  </si>
  <si>
    <t>PRTRMU_21_00258</t>
  </si>
  <si>
    <t>PRTRMU_21_00260</t>
  </si>
  <si>
    <t>PRTRMU_21_00262</t>
  </si>
  <si>
    <t>PRTRMU_21_00264</t>
  </si>
  <si>
    <t>PRTRMU_21_00265</t>
  </si>
  <si>
    <t>PRTRMU_21_00266</t>
  </si>
  <si>
    <t>PRTRMU_21_00267</t>
  </si>
  <si>
    <t>PRTRMU_21_00274</t>
  </si>
  <si>
    <t>PRTRMU_21_00275</t>
  </si>
  <si>
    <t>PRTRMU_21_00277</t>
  </si>
  <si>
    <t>PRTRMU_21_00279</t>
  </si>
  <si>
    <t>PRTRMU_21_00283</t>
  </si>
  <si>
    <t>PRTRMU_21_00284</t>
  </si>
  <si>
    <t>PRTRMU_21_00285</t>
  </si>
  <si>
    <t>PRTRMU_21_00286</t>
  </si>
  <si>
    <t>PRTRMU_21_00287</t>
  </si>
  <si>
    <t>PRTRMU_21_00291</t>
  </si>
  <si>
    <t>PRTRMU_21_00293</t>
  </si>
  <si>
    <t>PRTRMU_21_00295</t>
  </si>
  <si>
    <t>PRTRMU_21_00299</t>
  </si>
  <si>
    <t>PRTRMU_21_00302</t>
  </si>
  <si>
    <t>PRTRMU_21_00306</t>
  </si>
  <si>
    <t>PRTRMU_21_00307</t>
  </si>
  <si>
    <t>PRTRMU_21_00308</t>
  </si>
  <si>
    <t>PRTRMU_21_00309</t>
  </si>
  <si>
    <t>PRTRMU_21_00311</t>
  </si>
  <si>
    <t>PRTRMU_21_00316</t>
  </si>
  <si>
    <t>PRTRMU_21_00317</t>
  </si>
  <si>
    <t>PRTRMU_21_00329</t>
  </si>
  <si>
    <t>PRTRMU_21_00330</t>
  </si>
  <si>
    <t>PRTRMU_21_00331</t>
  </si>
  <si>
    <t>PRTRMU_21_00332</t>
  </si>
  <si>
    <t>PRTRMU_21_00333</t>
  </si>
  <si>
    <t>PRTRMU_21_00335</t>
  </si>
  <si>
    <t>PRTRMU_21_00336</t>
  </si>
  <si>
    <t>PRTRMU_21_00337</t>
  </si>
  <si>
    <t>PRTRMU_21_00338</t>
  </si>
  <si>
    <t>PRTRMU_21_00340</t>
  </si>
  <si>
    <t>PRTRMU_21_00342</t>
  </si>
  <si>
    <t>PRTRMU_21_00343</t>
  </si>
  <si>
    <t>PRTRMU_21_00348</t>
  </si>
  <si>
    <t>PRTRMU_21_00349</t>
  </si>
  <si>
    <t>PRTRMU_21_00350</t>
  </si>
  <si>
    <t>Tabla a cumplimentar en caso de imputarse actuaciones de tipo 16</t>
  </si>
  <si>
    <t>Categoria de vehículo solicitado</t>
  </si>
  <si>
    <t>Nº de vehículos justificado</t>
  </si>
  <si>
    <t>Categoria de vehículo justificado</t>
  </si>
  <si>
    <t>Código proyecto</t>
  </si>
  <si>
    <t>Tipo proyecto</t>
  </si>
  <si>
    <t>Tipo proyecto ampliado</t>
  </si>
  <si>
    <t>Tipo de vehículo adquirido 1</t>
  </si>
  <si>
    <t>Unidades adquiridas vehículos tipo 1</t>
  </si>
  <si>
    <t>Tipo de vehículo adquirido 2</t>
  </si>
  <si>
    <t>Unidades adquiridas vehículos tipo 2</t>
  </si>
  <si>
    <t>Tipo de vehículo adquirido 3</t>
  </si>
  <si>
    <t>Unidades adquiridas vehículos tipo 3</t>
  </si>
  <si>
    <t>P16_L2-20210921-1</t>
  </si>
  <si>
    <t>16. Adquisición de autobuses para flotas de transporte público y de vehículos pesados para servicios públicos de ámbito municipal propulsados con energías alternativas</t>
  </si>
  <si>
    <t/>
  </si>
  <si>
    <t>P16_L2-20210913-1</t>
  </si>
  <si>
    <t>P16_L2-20210924-1</t>
  </si>
  <si>
    <t>P16_L2-20210928-1</t>
  </si>
  <si>
    <t>P16_L2-20210928-2</t>
  </si>
  <si>
    <t>P16_L2-20210923-1</t>
  </si>
  <si>
    <t>P16_L2-20210910-1</t>
  </si>
  <si>
    <t xml:space="preserve">1.Buses eléctricos (BEV) categoría M2 </t>
  </si>
  <si>
    <t>P16_L2-20210917-1</t>
  </si>
  <si>
    <t>P16_L2-20210920-1</t>
  </si>
  <si>
    <t>P16_L1-20210916-1</t>
  </si>
  <si>
    <t>P16_L1-20210916-2</t>
  </si>
  <si>
    <t>P16_L4-20210928-1</t>
  </si>
  <si>
    <t>P16_L4-20210920-1</t>
  </si>
  <si>
    <t>0</t>
  </si>
  <si>
    <t>P16_L2-20210915-1</t>
  </si>
  <si>
    <t>P16_L2-20210916-1</t>
  </si>
  <si>
    <t>P16_L2-20210916-2</t>
  </si>
  <si>
    <t>P16_L2-20210929-1</t>
  </si>
  <si>
    <t>P16_L3-20210917-1</t>
  </si>
  <si>
    <t>P16_L2-20210926-1</t>
  </si>
  <si>
    <t>P16_L2-20210927-1</t>
  </si>
  <si>
    <t>P16_L1-20210929-1</t>
  </si>
  <si>
    <t>P16_L4-20210922-1</t>
  </si>
  <si>
    <t xml:space="preserve"> 6.Buses impulsados por hidrógeno (FCV, FCHV) categoría M3 Clase I (18 m) </t>
  </si>
  <si>
    <t>P16_L2-20210929-2</t>
  </si>
  <si>
    <t>P16_L4-20210927-1</t>
  </si>
  <si>
    <t>P16_L2-20210930-2</t>
  </si>
  <si>
    <t>P16_L2-20210930-1</t>
  </si>
  <si>
    <t xml:space="preserve"> 10.Vehículos impulsados por hidrógeno (FCV, FCHV) categoría N2 </t>
  </si>
  <si>
    <t>P16_L3-20210930-1</t>
  </si>
  <si>
    <t>P16_L2-20211223-1</t>
  </si>
  <si>
    <t>Tabla vehículos</t>
  </si>
  <si>
    <t>PRTRMU-21-00020</t>
  </si>
  <si>
    <t>PRTRMU-21-00021</t>
  </si>
  <si>
    <t>PRTRMU-21-00026</t>
  </si>
  <si>
    <t>PRTRMU-21-00030</t>
  </si>
  <si>
    <t>PRTRMU-21-00037</t>
  </si>
  <si>
    <t>PRTRMU-21-00038</t>
  </si>
  <si>
    <t>PRTRMU-21-00041</t>
  </si>
  <si>
    <t>PRTRMU-21-00043</t>
  </si>
  <si>
    <t>PRTRMU-21-00052</t>
  </si>
  <si>
    <t>PRTRMU-21-00053</t>
  </si>
  <si>
    <t>PRTRMU-21-00057</t>
  </si>
  <si>
    <t>PRTRMU-21-00064</t>
  </si>
  <si>
    <t>PRTRMU-21-00066</t>
  </si>
  <si>
    <t>PRTRMU-21-00074</t>
  </si>
  <si>
    <t>PRTRMU-21-00082</t>
  </si>
  <si>
    <t>PRTRMU-21-00087</t>
  </si>
  <si>
    <t>PRTRMU-21-00089</t>
  </si>
  <si>
    <t>PRTRMU-21-00102</t>
  </si>
  <si>
    <t>PRTRMU-21-00103</t>
  </si>
  <si>
    <t>PRTRMU-21-00107</t>
  </si>
  <si>
    <t>PRTRMU-21-00114</t>
  </si>
  <si>
    <t>PRTRMU-21-00128</t>
  </si>
  <si>
    <t>PRTRMU-21-00129</t>
  </si>
  <si>
    <t>PRTRMU-21-00135</t>
  </si>
  <si>
    <t>PRTRMU-21-00138</t>
  </si>
  <si>
    <t>PRTRMU-21-00143</t>
  </si>
  <si>
    <t>PRTRMU-21-00147</t>
  </si>
  <si>
    <t>PRTRMU-21-00151</t>
  </si>
  <si>
    <t>PRTRMU-21-00158</t>
  </si>
  <si>
    <t>PRTRMU-21-00175</t>
  </si>
  <si>
    <t>PRTRMU-21-00190</t>
  </si>
  <si>
    <t>PRTRMU-21-00208</t>
  </si>
  <si>
    <t>PRTRMU-21-00212</t>
  </si>
  <si>
    <t>PRTRMU-21-00213</t>
  </si>
  <si>
    <t>PRTRMU-21-00236</t>
  </si>
  <si>
    <t>PRTRMU-21-00239</t>
  </si>
  <si>
    <t>PRTRMU-21-00249</t>
  </si>
  <si>
    <t>PRTRMU-21-00253</t>
  </si>
  <si>
    <t>PRTRMU-21-00255</t>
  </si>
  <si>
    <t>PRTRMU-21-00260</t>
  </si>
  <si>
    <t>PRTRMU-21-00284</t>
  </si>
  <si>
    <t>PRTRMU-21-00286</t>
  </si>
  <si>
    <t>PRTRMU-21-00311</t>
  </si>
  <si>
    <t>PRTRMU-21-00349</t>
  </si>
  <si>
    <t>Código de expediente</t>
  </si>
  <si>
    <t xml:space="preserve">Código de actuación </t>
  </si>
  <si>
    <t>CONVOCATORIA</t>
  </si>
  <si>
    <t>TOTAL COSTES EXPEDIENTE</t>
  </si>
  <si>
    <t>A.1 DATOS DE IDENTIFICACIÓN</t>
  </si>
  <si>
    <t xml:space="preserve">Unidades adquiridas vehículos tipo </t>
  </si>
  <si>
    <t xml:space="preserve">Tipo de vehículo adquirido </t>
  </si>
  <si>
    <t>Código solicitud1</t>
  </si>
  <si>
    <t>Propuesta de cuantía a otorgar FINAL solicitud</t>
  </si>
  <si>
    <t>P4108100A</t>
  </si>
  <si>
    <t>P4315700G</t>
  </si>
  <si>
    <t>P0820400J</t>
  </si>
  <si>
    <t>P1708500B</t>
  </si>
  <si>
    <t>P2805800F</t>
  </si>
  <si>
    <t>P0410400F</t>
  </si>
  <si>
    <t>P0824500C</t>
  </si>
  <si>
    <t>P0807200A</t>
  </si>
  <si>
    <t>P0401300I</t>
  </si>
  <si>
    <t>P1102800H</t>
  </si>
  <si>
    <t>P0810000J</t>
  </si>
  <si>
    <t>P2800500G</t>
  </si>
  <si>
    <t>P2810600C</t>
  </si>
  <si>
    <t>P0300900H</t>
  </si>
  <si>
    <t>P3907500G</t>
  </si>
  <si>
    <t>P4312500D</t>
  </si>
  <si>
    <t>P0812300B</t>
  </si>
  <si>
    <t>P2906700F</t>
  </si>
  <si>
    <t>P2902500D</t>
  </si>
  <si>
    <t>P1812300J</t>
  </si>
  <si>
    <t>P4109500A</t>
  </si>
  <si>
    <t>P1102200A</t>
  </si>
  <si>
    <t>P2004900C</t>
  </si>
  <si>
    <t>P0800258F</t>
  </si>
  <si>
    <t>P1303400D</t>
  </si>
  <si>
    <t>P2909400J</t>
  </si>
  <si>
    <t>P1103000D</t>
  </si>
  <si>
    <t>P2811500D</t>
  </si>
  <si>
    <t>P2811300I</t>
  </si>
  <si>
    <t>P1212600I</t>
  </si>
  <si>
    <t>P1101500E</t>
  </si>
  <si>
    <t>P0807600B</t>
  </si>
  <si>
    <t>P0827900B</t>
  </si>
  <si>
    <t>P1808900C</t>
  </si>
  <si>
    <t>P3120100G</t>
  </si>
  <si>
    <t>P2812300H</t>
  </si>
  <si>
    <t>P2800700C</t>
  </si>
  <si>
    <t>P0811700D</t>
  </si>
  <si>
    <t>P0704000I</t>
  </si>
  <si>
    <t>P4718700J</t>
  </si>
  <si>
    <t>P0821600D</t>
  </si>
  <si>
    <t>P1712100E</t>
  </si>
  <si>
    <t>P1003800H</t>
  </si>
  <si>
    <t>P0811200E</t>
  </si>
  <si>
    <t>P0808800G</t>
  </si>
  <si>
    <t>P4316500J</t>
  </si>
  <si>
    <t>P0812000H</t>
  </si>
  <si>
    <t>P1100400I</t>
  </si>
  <si>
    <t>P0830200B</t>
  </si>
  <si>
    <t>P4930500F</t>
  </si>
  <si>
    <t>P2608900C</t>
  </si>
  <si>
    <t>P4103800A</t>
  </si>
  <si>
    <t>P0406600G</t>
  </si>
  <si>
    <t>P2104100I</t>
  </si>
  <si>
    <t>P3803800F</t>
  </si>
  <si>
    <t>P3123200B</t>
  </si>
  <si>
    <t>P1015100I</t>
  </si>
  <si>
    <t>P0801900B</t>
  </si>
  <si>
    <t>P5030300G</t>
  </si>
  <si>
    <t>P0816800G</t>
  </si>
  <si>
    <t>P3002700G</t>
  </si>
  <si>
    <t>P1404200F</t>
  </si>
  <si>
    <t>P0816200J</t>
  </si>
  <si>
    <t>P3605700H</t>
  </si>
  <si>
    <t>P3727600C</t>
  </si>
  <si>
    <t>P4802400D</t>
  </si>
  <si>
    <t>P2807900B</t>
  </si>
  <si>
    <t>P2702800J</t>
  </si>
  <si>
    <t>P0106800F</t>
  </si>
  <si>
    <t>P0825200I</t>
  </si>
  <si>
    <t>P3112070B</t>
  </si>
  <si>
    <t>P1308700B</t>
  </si>
  <si>
    <t>P1507900G</t>
  </si>
  <si>
    <t>P2300500B</t>
  </si>
  <si>
    <t>P2802200B</t>
  </si>
  <si>
    <t>P2007400A</t>
  </si>
  <si>
    <t>P2814800E</t>
  </si>
  <si>
    <t>P4109100J</t>
  </si>
  <si>
    <t>P1915500A</t>
  </si>
  <si>
    <t>P3300400C</t>
  </si>
  <si>
    <t>P0313300F</t>
  </si>
  <si>
    <t>P0819900B</t>
  </si>
  <si>
    <t>P3001600J</t>
  </si>
  <si>
    <t>P3500400A</t>
  </si>
  <si>
    <t>P2305000H</t>
  </si>
  <si>
    <t>P0821700B</t>
  </si>
  <si>
    <t>P2217300I</t>
  </si>
  <si>
    <t>P1204000B</t>
  </si>
  <si>
    <t>P4022600C</t>
  </si>
  <si>
    <t>P0809500B</t>
  </si>
  <si>
    <t>P4315000B</t>
  </si>
  <si>
    <t>P2808400B</t>
  </si>
  <si>
    <t>P0200300B</t>
  </si>
  <si>
    <t>P2907500I</t>
  </si>
  <si>
    <t>P2812700I</t>
  </si>
  <si>
    <t>P0805000G</t>
  </si>
  <si>
    <t>P3003000A</t>
  </si>
  <si>
    <t>P2515100B</t>
  </si>
  <si>
    <t>P0501900E</t>
  </si>
  <si>
    <t>P3000300H</t>
  </si>
  <si>
    <t>P0702600H</t>
  </si>
  <si>
    <t>P2003100A</t>
  </si>
  <si>
    <t>P0821000G</t>
  </si>
  <si>
    <t>P1300500D</t>
  </si>
  <si>
    <t>P4805300C</t>
  </si>
  <si>
    <t>P2910300I</t>
  </si>
  <si>
    <t>P0818600I</t>
  </si>
  <si>
    <t>P2411800B</t>
  </si>
  <si>
    <t>P1503000J</t>
  </si>
  <si>
    <t>P0819300E</t>
  </si>
  <si>
    <t>P4227700D</t>
  </si>
  <si>
    <t>P2905400D</t>
  </si>
  <si>
    <t>P0306500J</t>
  </si>
  <si>
    <t>P2905100J</t>
  </si>
  <si>
    <t>P1403800D</t>
  </si>
  <si>
    <t>P4619200A</t>
  </si>
  <si>
    <t>P4624600E</t>
  </si>
  <si>
    <t>P0818300F</t>
  </si>
  <si>
    <t>P2815200G</t>
  </si>
  <si>
    <t>P3304400I</t>
  </si>
  <si>
    <t>P4516600F</t>
  </si>
  <si>
    <t>P3412000F</t>
  </si>
  <si>
    <t>P2800600E</t>
  </si>
  <si>
    <t>P0301400H</t>
  </si>
  <si>
    <t>P4809500D</t>
  </si>
  <si>
    <t>P4100400C</t>
  </si>
  <si>
    <t>P0830800I</t>
  </si>
  <si>
    <t>P4422900C</t>
  </si>
  <si>
    <t>P3502300A</t>
  </si>
  <si>
    <t>P0303100B</t>
  </si>
  <si>
    <t>P2004300F</t>
  </si>
  <si>
    <t>P0601500B</t>
  </si>
  <si>
    <t>P3306600B</t>
  </si>
  <si>
    <t>P1402100J</t>
  </si>
  <si>
    <t>P0819500J</t>
  </si>
  <si>
    <t>P3501700C</t>
  </si>
  <si>
    <t>P0312200I</t>
  </si>
  <si>
    <t>P1103100B</t>
  </si>
  <si>
    <t>P3908700B</t>
  </si>
  <si>
    <t>P2305500G</t>
  </si>
  <si>
    <t>P0608300J</t>
  </si>
  <si>
    <t>P3902000C</t>
  </si>
  <si>
    <t>P3302400A</t>
  </si>
  <si>
    <t>P1710200E</t>
  </si>
  <si>
    <t>P1500500B</t>
  </si>
  <si>
    <t>P3205500F</t>
  </si>
  <si>
    <t>P2804700I</t>
  </si>
  <si>
    <t>P4625200C</t>
  </si>
  <si>
    <t>P3500900J</t>
  </si>
  <si>
    <t>P1802400J</t>
  </si>
  <si>
    <t>P1101400H</t>
  </si>
  <si>
    <t>P3003700F</t>
  </si>
  <si>
    <t>P1101200B</t>
  </si>
  <si>
    <t>P3108500D</t>
  </si>
  <si>
    <t>S7900010E</t>
  </si>
  <si>
    <t>P3803100A</t>
  </si>
  <si>
    <t>P1607900F</t>
  </si>
  <si>
    <t>P3004300D</t>
  </si>
  <si>
    <t>P4105300J</t>
  </si>
  <si>
    <t>P4622200F</t>
  </si>
  <si>
    <t>P0306600H</t>
  </si>
  <si>
    <t>P4617100E</t>
  </si>
  <si>
    <t>P0826000B</t>
  </si>
  <si>
    <t>P3002400D</t>
  </si>
  <si>
    <t>P2409100A</t>
  </si>
  <si>
    <t>P3138600F</t>
  </si>
  <si>
    <t>P1102000E</t>
  </si>
  <si>
    <t>P0906100C</t>
  </si>
  <si>
    <t>P1405500H</t>
  </si>
  <si>
    <t>P1802200D</t>
  </si>
  <si>
    <t>P0811300C</t>
  </si>
  <si>
    <t>P2806500A</t>
  </si>
  <si>
    <t>P0801500J</t>
  </si>
  <si>
    <t>CÓDIGO</t>
  </si>
  <si>
    <t>1.Titulo_actuacion</t>
  </si>
  <si>
    <t>Nueva ordenación de los tramos de conde Alcaudete, Pedro Navarro y Alfonso Guerra entre Carlos V.</t>
  </si>
  <si>
    <t>Implantación de Zona de Bajas Emisiones en Zona centro de Donostia/San Sebastián.</t>
  </si>
  <si>
    <t>Eje ciclista Este-Oeste.</t>
  </si>
  <si>
    <t>Área Pacificada de Madre de Dios.</t>
  </si>
  <si>
    <t>Área Pacificada de San José.</t>
  </si>
  <si>
    <t>Remodelación de la calle Rep. Argentina para mejorar itinerarios peatonales y pacificar el tráfico.</t>
  </si>
  <si>
    <t>Mejora de la accesibilidad de la red básica de peatones.</t>
  </si>
  <si>
    <t>Adecuación del parking de la ciudad deportiva para implantación de zona de aparcamiento disuasorio.</t>
  </si>
  <si>
    <t>Electrolinera asociada a camiones eléctricos.</t>
  </si>
  <si>
    <t>Implantación del nuevo sistema público de alquiler de bicicletas.</t>
  </si>
  <si>
    <t>Nuevo Centro de Control para la gestión integral de la movilidad sostenible en transporte público.</t>
  </si>
  <si>
    <t>Implantación del proyecto de la ZBE diseñado para el centro de Valladolid.</t>
  </si>
  <si>
    <t>Plataforma Ciclable Sostenible y aparcamientos seguros de Torre Pacheco.</t>
  </si>
  <si>
    <t>Adquisición de material rodante para la infraestructura del tranvía.</t>
  </si>
  <si>
    <t>Vial ciclista y peatonal entre el Cementerio de San Eufrasio y el campo futbol Sebastián Barajas.</t>
  </si>
  <si>
    <t>Carril bici en Av. Girona y Ctra. De Les Tries.</t>
  </si>
  <si>
    <t>Implantación de zona peatonal en el entorno de la Villa de Parla.</t>
  </si>
  <si>
    <t>Reconversión avenida Fernando de los Ríos.</t>
  </si>
  <si>
    <t>Avenida de la Constitución 2ª fase. Continuidad de vías ciclistas y urbanización.</t>
  </si>
  <si>
    <t>Templado de tráfico de los ejes de borde oeste del centro histórico de Cáceres: Avda. de España</t>
  </si>
  <si>
    <t>Instalación de elementos de movilidad y transporte vertical en Nueva Ciudad I y Nueva Ciudad II.</t>
  </si>
  <si>
    <t>Sistema de control de accesos en la calle Carrera y remodelación integral de la calle Julián Ceballos.</t>
  </si>
  <si>
    <t>Implantación de aparcamientos y carriles bici en calle Extremadura y conexión Paseo Marítimo-Jesús.</t>
  </si>
  <si>
    <t>Actuaciones de sistemas de información de la movilidad en Almería: calidad del aire en tiempo real.</t>
  </si>
  <si>
    <t>Peatonalización e implantación ZBE Este Casco Histórico.</t>
  </si>
  <si>
    <t>Peatonalización e implantación ZBE Oeste Casco Histórico.</t>
  </si>
  <si>
    <t>Consolidación de la peatonalización del casco antiguo. Reurbanización de la Calle Fierro.</t>
  </si>
  <si>
    <t>Configuración de la red no motorizada estructurante. Adecuación tramo sur Molino Viejo.</t>
  </si>
  <si>
    <t>Implementación de itinerarios peatonales en la zona central del casco antiguo.</t>
  </si>
  <si>
    <t>Implantación de aparcamientos para bicicletas seguros con mejora de señalización mediante metrobici.</t>
  </si>
  <si>
    <t>Gestión de la DUM en la ZBE de Benidorm.</t>
  </si>
  <si>
    <t>Adquisición de autobuses eléctricos.</t>
  </si>
  <si>
    <t>Sistema de recarga de bus eléctrico en estacionamiento disuasorio de la estación de autobuses.</t>
  </si>
  <si>
    <t>Zona de bajas emisiones Benidorm.</t>
  </si>
  <si>
    <t>Implantación de Zona de Bajas Emisiones (ZBE).</t>
  </si>
  <si>
    <t>Elementos asociados a la implantación de la ZBE Benidorm.</t>
  </si>
  <si>
    <t>Zona de Bajas Emisiones en la ciudad de Cádiz.</t>
  </si>
  <si>
    <t>Actuaciones complementarias, sensóricas, paneles informativos.</t>
  </si>
  <si>
    <t>Ampliación de red de carril bici (Margen Norte del Río y Conexiones Pza. España).</t>
  </si>
  <si>
    <t>Mejora de la accesibilidad en el entorno de las paradas de autobús urbano en distintos puntos.</t>
  </si>
  <si>
    <t>Compra camiones eléctricos de recogida de residuos.</t>
  </si>
  <si>
    <t>Alquiler de bicicletas eléctricas.</t>
  </si>
  <si>
    <t>Aparcabicis.</t>
  </si>
  <si>
    <t>Desarrollo y puesta en servicio de sistema digital de información a usuarios del transporte público.</t>
  </si>
  <si>
    <t>Nuevos itinerarios peatonales: Avda. Virgen del Carmen y Capitán Ontañón.</t>
  </si>
  <si>
    <t>Calmado de tráfico en los ejes de conexión con los nuevos itinerarios peatonales.</t>
  </si>
  <si>
    <t>Conexión peatonal entre las calles Serafín Avendaño y Vía Norte. Proyecto “HALO”.</t>
  </si>
  <si>
    <t>Mejora de las infraestructuras de la calle Puerto para favorecer la conectividad.</t>
  </si>
  <si>
    <t>Zona de Bajas Emisiones en Santa Cruz de Tenerife.</t>
  </si>
  <si>
    <t>Instalaciones auxiliares de las guaguas 100% eléctricas.</t>
  </si>
  <si>
    <t>Medidas de fomento de cambio modal. Implementación de zonas peatonales y mejoras de la accesibilidad.</t>
  </si>
  <si>
    <t>Iluminación pasos peatonales (pacificación mediante el pavimento y elementos disuasorios de tráfico).</t>
  </si>
  <si>
    <t>Adquisición de vehículos eléctricos de Transporte Público.</t>
  </si>
  <si>
    <t>Digitalización de Transporte Público con pago y SAE vinculado a "Alicante se mueve".</t>
  </si>
  <si>
    <t>Instalación de sistemas de recarga de autobuses eléctricos en cocheras municipales.</t>
  </si>
  <si>
    <t>Acondicionamiento de avenida de Aguilera para implantación de carril bus exclusivo.</t>
  </si>
  <si>
    <t>Sistema de ayuda a la explotación (SAE) para el servicio público de transporte urbano colectivo.</t>
  </si>
  <si>
    <t>Ampliación y mejora servicio bicicletas público. Renovación y ampliación BICIPALMA.</t>
  </si>
  <si>
    <t>Ampliación y mejora servicio bicicletas público. Renovación logística BICIPALMA y aparcamientos seguros.</t>
  </si>
  <si>
    <t>Red de movilidad personal en Santa Cruz de Tenerife.</t>
  </si>
  <si>
    <t>Zona de Bajas Emisiones. Interior M30.</t>
  </si>
  <si>
    <t>Zona de Bajas Emisiones .M30 y exterior M30.</t>
  </si>
  <si>
    <t>Sistema público de movilidad ciclista en Arteixo (fase 1).</t>
  </si>
  <si>
    <t>Remodelación urbana de la Calle Maestro Bretón en el Barrio de la Alhóndiga.</t>
  </si>
  <si>
    <t>Obras de Remodelación urbana del ámbito delimitado por C/ San Sebastián, C/Sánchez Morate y otras.</t>
  </si>
  <si>
    <t>Inversión en vehículos para la recogida de residuos urbanos.</t>
  </si>
  <si>
    <t>Implantación de la Zona de Bajas Emisiones en Getafe.</t>
  </si>
  <si>
    <t>Carril bici zona sur.</t>
  </si>
  <si>
    <t>Implantación de escaleras mecánicas.</t>
  </si>
  <si>
    <t>Adecuación de vías y espacio urbano para bicicletas y/o VMP en la circunvalación de Vecindario.</t>
  </si>
  <si>
    <t>Adecuación de espacios urbanos para la implementación de zonas e itinerarios peatonales y mejora.</t>
  </si>
  <si>
    <t>Actuaciones calmado de tráfico en la circunvalación de Vecindario mediante la mejora de señalización.</t>
  </si>
  <si>
    <t>1.N_expediente</t>
  </si>
  <si>
    <t>B. DATOS ACTUACIÓN</t>
  </si>
  <si>
    <t>C.1 DATOS DEL GASTO</t>
  </si>
  <si>
    <t>Importe total del gasto</t>
  </si>
  <si>
    <t>C.2 DATOS DE FACTURAS U OTROS JUSTIFICANTES - GASTOS JUSTIFICADOS</t>
  </si>
  <si>
    <t>C. DOCUMENTO  JUSTIFICANTE DE GASTO</t>
  </si>
  <si>
    <t>C.3 DATOS DE IMPUTACIÓN</t>
  </si>
  <si>
    <t>Sí</t>
  </si>
  <si>
    <t>No</t>
  </si>
  <si>
    <t xml:space="preserve">6.Buses impulsados por hidrógeno (FCV, FCHV) categoría M3 Clase I (18 m) </t>
  </si>
  <si>
    <t xml:space="preserve">7.Vehículos eléctricos (BEV) categoría N2 </t>
  </si>
  <si>
    <t xml:space="preserve">9.Vehículos eléctricos (BEV) categoría N3 (&gt;16 t) </t>
  </si>
  <si>
    <t xml:space="preserve">10.Vehículos impulsado por hidrógeno (FCV, FCHV) categoría N2 </t>
  </si>
  <si>
    <t>12.Buses impulsados por hidrógeno (FCV, FCHV) categoría N3 (&gt;16t)</t>
  </si>
  <si>
    <t>11.Vehículos impulsado por hidrógeno (FCV, FCHV) categoría N3 (12 a 16 t)</t>
  </si>
  <si>
    <t xml:space="preserve">2.Buses eléctricos (BEV) categoría M3 Clase I (12 m) </t>
  </si>
  <si>
    <t xml:space="preserve">3.Buses eléctricos (BEV) categoría M3 Clase I (18 m) </t>
  </si>
  <si>
    <t xml:space="preserve">5.Buses impulsados por hidrógeno (FCV, FCHV) categoría M3 Clase I (12 m) </t>
  </si>
  <si>
    <t xml:space="preserve">4.Buses impulsados por hidrógeno (FCV, FCHV) categoría M2 </t>
  </si>
  <si>
    <t>12.Vehículos impulsados por hidrógeno (FCV, FCHV) categoría N3 (&gt;16 t)</t>
  </si>
  <si>
    <t xml:space="preserve">8.Vehículos eléctricos (BEV) categoría N3 (12 a 16 t) </t>
  </si>
  <si>
    <t>Importe unitario de la subvención según categoría de vehículo</t>
  </si>
  <si>
    <t>Resumen de gastos incurridos por tipología de coste subvencionable por actuación</t>
  </si>
  <si>
    <t>Resumen de gastos incurridos por actuación</t>
  </si>
  <si>
    <t>Resumen de gastos incurridos por tipología de coste subvencionable</t>
  </si>
  <si>
    <t>Tipología de coste por expediente</t>
  </si>
  <si>
    <t>9.Vehículos eléctricos (BEV) categoría N3 (&gt;16 t)</t>
  </si>
  <si>
    <r>
      <t xml:space="preserve">El color rojo de la columna I ("Importe justificado por adquisicion de vehículo"), indica una especial atención al valor dado ya que esposible que se haya producido una modificación de la solicitud. </t>
    </r>
    <r>
      <rPr>
        <b/>
        <u/>
        <sz val="24"/>
        <color rgb="FFFF0000"/>
        <rFont val="Calibri"/>
        <family val="2"/>
        <scheme val="minor"/>
      </rPr>
      <t>NO</t>
    </r>
    <r>
      <rPr>
        <b/>
        <sz val="24"/>
        <color rgb="FFFF0000"/>
        <rFont val="Calibri"/>
        <family val="2"/>
        <scheme val="minor"/>
      </rPr>
      <t xml:space="preserve"> tiene que ser necesariamente un valor erróneo.</t>
    </r>
  </si>
  <si>
    <t>¿Se le ha concedido alguna modificación?</t>
  </si>
  <si>
    <t>Importe máximo subvencionable</t>
  </si>
  <si>
    <t xml:space="preserve">Importe IVA </t>
  </si>
  <si>
    <t>Título del contrato</t>
  </si>
  <si>
    <t>Contratista</t>
  </si>
  <si>
    <t>Subcontratista</t>
  </si>
  <si>
    <t>DATOS JUSTIFICACIÓN</t>
  </si>
  <si>
    <t>B. INFORMACIÓN ADICIONAL</t>
  </si>
  <si>
    <t>E. INFORMACIÓN ADICIONAL</t>
  </si>
  <si>
    <t>especiales</t>
  </si>
  <si>
    <t>A.2 DATOS ECONÓMICOS</t>
  </si>
  <si>
    <t>A. DATOS DE PROCEDIMIENTO DE ADJUDICACIÓN</t>
  </si>
  <si>
    <t>Contrato</t>
  </si>
  <si>
    <t>Servicios</t>
  </si>
  <si>
    <t>Encomienda de gestión</t>
  </si>
  <si>
    <t>Suministros</t>
  </si>
  <si>
    <t>Concesión de obras públicas</t>
  </si>
  <si>
    <t>Concesión de obras</t>
  </si>
  <si>
    <t>Gestión de servicios públicos</t>
  </si>
  <si>
    <t>Concesión de servicios</t>
  </si>
  <si>
    <t>Colaboración entre el sector público y el sector privado</t>
  </si>
  <si>
    <t>Administrativo especial</t>
  </si>
  <si>
    <t>Privado</t>
  </si>
  <si>
    <t>Patrimonial</t>
  </si>
  <si>
    <t xml:space="preserve"> </t>
  </si>
  <si>
    <t>Encargo</t>
  </si>
  <si>
    <t>Contrat</t>
  </si>
  <si>
    <t>Conveni</t>
  </si>
  <si>
    <t>Encomie</t>
  </si>
  <si>
    <t>Nº de vehículos solicitados</t>
  </si>
  <si>
    <t>Categoria de vehículos solicitados</t>
  </si>
  <si>
    <t>PRTRMU-21-00013 - P04_L4-20210831-1</t>
  </si>
  <si>
    <t>PRTRMU-21-00014 - P06_L4-20210921-1</t>
  </si>
  <si>
    <t>PRTRMU-21-00014 - P06_L4-20210927-2</t>
  </si>
  <si>
    <t>PRTRMU-21-00014 - P06_L4-20210927-4</t>
  </si>
  <si>
    <t>PRTRMU-21-00014 - P07_L4-20210927-1</t>
  </si>
  <si>
    <t>PRTRMU-21-00014 - P07_L4-20210927-2</t>
  </si>
  <si>
    <t>PRTRMU-21-00015 - P02_L2-20210907-1</t>
  </si>
  <si>
    <t>PRTRMU-21-00015 - P02_L2-20210907-2</t>
  </si>
  <si>
    <t>PRTRMU-21-00015 - P02_L2-20210909-5</t>
  </si>
  <si>
    <t>PRTRMU-21-00020 - P01_L2-20210921-1</t>
  </si>
  <si>
    <t>PRTRMU-21-00020 - P04_L2-20210921-1</t>
  </si>
  <si>
    <t>PRTRMU-21-00020 - P06_L2-20210921-1</t>
  </si>
  <si>
    <t>PRTRMU-21-00020 - P09_L2-20210921-1</t>
  </si>
  <si>
    <t>PRTRMU-21-00021 - P01_L2-20210913-1</t>
  </si>
  <si>
    <t>PRTRMU-21-00021 - P04_L2-20210913-1</t>
  </si>
  <si>
    <t>PRTRMU-21-00021 - P06_L2-20210913-1</t>
  </si>
  <si>
    <t>PRTRMU-21-00021 - P06_L2-20210915-2</t>
  </si>
  <si>
    <t>PRTRMU-21-00021 - P07_L2-20210913-1</t>
  </si>
  <si>
    <t>PRTRMU-21-00022 - P04_L2-20210921-1</t>
  </si>
  <si>
    <t>PRTRMU-21-00022 - P04_L2-20210921-2</t>
  </si>
  <si>
    <t>PRTRMU-21-00022 - P07_L2-20210928-1</t>
  </si>
  <si>
    <t>PRTRMU-21-00022 - P07_L2-20210928-2</t>
  </si>
  <si>
    <t>PRTRMU-21-00024 - P01_L2-20210928-1</t>
  </si>
  <si>
    <t>PRTRMU-21-00024 - P06_L2-20210929-1</t>
  </si>
  <si>
    <t>PRTRMU-21-00024 - P06_L2-20210929-2</t>
  </si>
  <si>
    <t>PRTRMU-21-00024 - P06_L2-20210929-3</t>
  </si>
  <si>
    <t>PRTRMU-21-00024 - P06_L2-20210929-4</t>
  </si>
  <si>
    <t>PRTRMU-21-00024 - P06_L2-20210929-5</t>
  </si>
  <si>
    <t>PRTRMU-21-00024 - P06_L2-20210929-6</t>
  </si>
  <si>
    <t>PRTRMU-21-00024 - P06_L2-20210929-7</t>
  </si>
  <si>
    <t>PRTRMU-21-00024 - P08_L2-20210929-1</t>
  </si>
  <si>
    <t>PRTRMU-21-00026 - P06_L2-20210907-1</t>
  </si>
  <si>
    <t>PRTRMU-21-00026 - P07_L2-20210907-1</t>
  </si>
  <si>
    <t>PRTRMU-21-00026 - P07_L2-20210907-2</t>
  </si>
  <si>
    <t>PRTRMU-21-00026 - P07_L2-20210913-1</t>
  </si>
  <si>
    <t>PRTRMU-21-00028 - P06_L2-20210921-1</t>
  </si>
  <si>
    <t>PRTRMU-21-00028 - P06_L2-20210921-2</t>
  </si>
  <si>
    <t>PRTRMU-21-00028 - P09_L2-20210921-1</t>
  </si>
  <si>
    <t>PRTRMU-21-00029 - P05_L4-20210929-2</t>
  </si>
  <si>
    <t>PRTRMU-21-00030 - P02_L2-20210927-1</t>
  </si>
  <si>
    <t>PRTRMU-21-00030 - P05_L2-20210928-1</t>
  </si>
  <si>
    <t>PRTRMU-21-00030 - P06_L2-20210928-1</t>
  </si>
  <si>
    <t>PRTRMU-21-00030 - P06_L2-20210928-2</t>
  </si>
  <si>
    <t>PRTRMU-21-00030 - P07_L2-20210928-1</t>
  </si>
  <si>
    <t>PRTRMU-21-00031 - P06_L2-20210922-1</t>
  </si>
  <si>
    <t>PRTRMU-21-00031 - P06_L2-20210922-2</t>
  </si>
  <si>
    <t>PRTRMU-21-00031 - P06_L2-20210922-3</t>
  </si>
  <si>
    <t>PRTRMU-21-00031 - P07_L2-20210922-1</t>
  </si>
  <si>
    <t>PRTRMU-21-00031 - P07_L2-20210922-2</t>
  </si>
  <si>
    <t>PRTRMU-21-00031 - P07_L2-20210922-3</t>
  </si>
  <si>
    <t>PRTRMU-21-00033 - P06_L2-20210928-1</t>
  </si>
  <si>
    <t>PRTRMU-21-00037 - P02_L2-20210928-1</t>
  </si>
  <si>
    <t>PRTRMU-21-00037 - P05_L2-20210928-1</t>
  </si>
  <si>
    <t>PRTRMU-21-00037 - P06_L2-20210928-1</t>
  </si>
  <si>
    <t>PRTRMU-21-00037 - P09_L2-20210928-1</t>
  </si>
  <si>
    <t>PRTRMU-21-00038 - P04_L2-20210923-1</t>
  </si>
  <si>
    <t>PRTRMU-21-00038 - P06_L2-20210923-1</t>
  </si>
  <si>
    <t>PRTRMU-21-00038 - P09_L2-20210923-1</t>
  </si>
  <si>
    <t>PRTRMU-21-00039 - P01_L2-20210929-1</t>
  </si>
  <si>
    <t>PRTRMU-21-00039 - P02_L2-20210929-1</t>
  </si>
  <si>
    <t>PRTRMU-21-00039 - P04_L2-20210929-1</t>
  </si>
  <si>
    <t>PRTRMU-21-00039 - P06_L2-20210929-1</t>
  </si>
  <si>
    <t>PRTRMU-21-00039 - P07_L2-20210929-1</t>
  </si>
  <si>
    <t>PRTRMU-21-00041 - P04_L2-20210909-1</t>
  </si>
  <si>
    <t>PRTRMU-21-00041 - P06_L2-20210910-2</t>
  </si>
  <si>
    <t>PRTRMU-21-00041 - P06_L2-20210924-3</t>
  </si>
  <si>
    <t>PRTRMU-21-00043 - P01_L2-20210910-1</t>
  </si>
  <si>
    <t>PRTRMU-21-00043 - P02_L2-20210910-1</t>
  </si>
  <si>
    <t>PRTRMU-21-00043 - P03_L2-20210910-1</t>
  </si>
  <si>
    <t>PRTRMU-21-00043 - P04_L2-20210910-1</t>
  </si>
  <si>
    <t>PRTRMU-21-00043 - P08_L2-20210922-1</t>
  </si>
  <si>
    <t>PRTRMU-21-00045 - P03_L2-20210924-1</t>
  </si>
  <si>
    <t>PRTRMU-21-00045 - P04_L2-20210924-1</t>
  </si>
  <si>
    <t>PRTRMU-21-00045 - P07_L2-20210924-1</t>
  </si>
  <si>
    <t>PRTRMU-21-00046 - P06_L4-20210910-1</t>
  </si>
  <si>
    <t>PRTRMU-21-00049 - P07_L2-20210915-1</t>
  </si>
  <si>
    <t>PRTRMU-21-00049 - P07_L2-20210924-2</t>
  </si>
  <si>
    <t>PRTRMU-21-00050 - P09_L2-20210924-1</t>
  </si>
  <si>
    <t>PRTRMU-21-00052 - P07_L2-20210920-1</t>
  </si>
  <si>
    <t>PRTRMU-21-00052 - P07_L2-20210924-2</t>
  </si>
  <si>
    <t>PRTRMU-21-00052 - P07_L2-20210924-3</t>
  </si>
  <si>
    <t>PRTRMU-21-00053 - P01_L1-20210916-1</t>
  </si>
  <si>
    <t>PRTRMU-21-00053 - P02_L1-20210916-1</t>
  </si>
  <si>
    <t>PRTRMU-21-00053 - P04_L1-20210916-1</t>
  </si>
  <si>
    <t>PRTRMU-21-00053 - P04_L1-20210916-2</t>
  </si>
  <si>
    <t>PRTRMU-21-00053 - P05_L1-20210916-1</t>
  </si>
  <si>
    <t>PRTRMU-21-00054 - P01_L2-20210928-1</t>
  </si>
  <si>
    <t>PRTRMU-21-00054 - P01_L2-20210928-2</t>
  </si>
  <si>
    <t>PRTRMU-21-00054 - P06_L2-20210928-2</t>
  </si>
  <si>
    <t>PRTRMU-21-00054 - P06_L2-20210928-3</t>
  </si>
  <si>
    <t>PRTRMU-21-00057 - P07_L4-20210928-1</t>
  </si>
  <si>
    <t>PRTRMU-21-00058 - P04_L2-20210915-1</t>
  </si>
  <si>
    <t>PRTRMU-21-00058 - P04_L2-20210916-2</t>
  </si>
  <si>
    <t>PRTRMU-21-00058 - P06_L2-20210917-1</t>
  </si>
  <si>
    <t>PRTRMU-21-00058 - P06_L2-20210917-2</t>
  </si>
  <si>
    <t>PRTRMU-21-00060 - P01_L2-20210924-1</t>
  </si>
  <si>
    <t>PRTRMU-21-00060 - P02_L2-20210924-1</t>
  </si>
  <si>
    <t>PRTRMU-21-00060 - P06_L2-20210924-1</t>
  </si>
  <si>
    <t>PRTRMU-21-00062 - P06_L4-20210929-1</t>
  </si>
  <si>
    <t>PRTRMU-21-00063 - P01_L2-20210927-1</t>
  </si>
  <si>
    <t>PRTRMU-21-00063 - P06_L2-20210927-1</t>
  </si>
  <si>
    <t>PRTRMU-21-00063 - P06_L2-20210927-2</t>
  </si>
  <si>
    <t>PRTRMU-21-00063 - P07_L2-20210927-1</t>
  </si>
  <si>
    <t>PRTRMU-21-00064 - P04_L4-20210920-1</t>
  </si>
  <si>
    <t>PRTRMU-21-00064 - P06_L4-20210920-1</t>
  </si>
  <si>
    <t>PRTRMU-21-00064 - P06_L4-20210920-2</t>
  </si>
  <si>
    <t>PRTRMU-21-00064 - P07_L4-20210920-1</t>
  </si>
  <si>
    <t>PRTRMU-21-00064 - P08_L4-20210920-1</t>
  </si>
  <si>
    <t>PRTRMU-21-00065 - P01_L2-20210922-1</t>
  </si>
  <si>
    <t>PRTRMU-21-00065 - P02_L2-20210924-1</t>
  </si>
  <si>
    <t>PRTRMU-21-00065 - P06_L2-20210922-1</t>
  </si>
  <si>
    <t>PRTRMU-21-00065 - P06_L2-20210922-2</t>
  </si>
  <si>
    <t>PRTRMU-21-00065 - P06_L2-20210922-3</t>
  </si>
  <si>
    <t>PRTRMU-21-00065 - P07_L2-20210922-1</t>
  </si>
  <si>
    <t>PRTRMU-21-00065 - P08_L2-20210922-1</t>
  </si>
  <si>
    <t>PRTRMU-21-00066 - P01_L2-20210915-1</t>
  </si>
  <si>
    <t>PRTRMU-21-00067 - P02_L2-20210928-1</t>
  </si>
  <si>
    <t>PRTRMU-21-00067 - P04_L2-20210928-1</t>
  </si>
  <si>
    <t>PRTRMU-21-00067 - P06_L2-20210928-3</t>
  </si>
  <si>
    <t>PRTRMU-21-00067 - P06_L2-20210928-4</t>
  </si>
  <si>
    <t>PRTRMU-21-00067 - P06_L2-20210928-5</t>
  </si>
  <si>
    <t>PRTRMU-21-00067 - P09_L2-20210928-1</t>
  </si>
  <si>
    <t>PRTRMU-21-00069 - P01_L2-20210921-1</t>
  </si>
  <si>
    <t>PRTRMU-21-00069 - P04_L2-20210922-1</t>
  </si>
  <si>
    <t>PRTRMU-21-00069 - P05_L2-20210922-1</t>
  </si>
  <si>
    <t>PRTRMU-21-00069 - P06_L2-20210922-1</t>
  </si>
  <si>
    <t>PRTRMU-21-00069 - P07_L2-20210922-1</t>
  </si>
  <si>
    <t>PRTRMU-21-00069 - P07_L2-20210922-2</t>
  </si>
  <si>
    <t>PRTRMU-21-00069 - P08_L2-20210922-1</t>
  </si>
  <si>
    <t>PRTRMU-21-00071 - P05_L2-20210925-1</t>
  </si>
  <si>
    <t>PRTRMU-21-00071 - P05_L2-20210925-2</t>
  </si>
  <si>
    <t>PRTRMU-21-00071 - P06_L2-20210925-3</t>
  </si>
  <si>
    <t>PRTRMU-21-00071 - P07_L2-20210925-1</t>
  </si>
  <si>
    <t>PRTRMU-21-00071 - P09_L2-20210925-1</t>
  </si>
  <si>
    <t>PRTRMU-21-00073 - P06_L4-20210924-1</t>
  </si>
  <si>
    <t>PRTRMU-21-00074 - P01_L2-20210915-1</t>
  </si>
  <si>
    <t>PRTRMU-21-00074 - P02_L2-20210916-1</t>
  </si>
  <si>
    <t>PRTRMU-21-00074 - P06_L2-20210916-1</t>
  </si>
  <si>
    <t>PRTRMU-21-00074 - P06_L2-20210916-4</t>
  </si>
  <si>
    <t>PRTRMU-21-00074 - P06_L2-20210916-7</t>
  </si>
  <si>
    <t>PRTRMU-21-00074 - P06_L2-20210916-8</t>
  </si>
  <si>
    <t>PRTRMU-21-00075 - P01_L2-20210915-1</t>
  </si>
  <si>
    <t>PRTRMU-21-00075 - P06_L2-20210927-1</t>
  </si>
  <si>
    <t>PRTRMU-21-00079 - P05_L4-20210928-1</t>
  </si>
  <si>
    <t>PRTRMU-21-00080 - P05_L4-20210927-1</t>
  </si>
  <si>
    <t>PRTRMU-21-00081 - P04_L2-20210922-1</t>
  </si>
  <si>
    <t>PRTRMU-21-00081 - P04_L2-20210922-2</t>
  </si>
  <si>
    <t>PRTRMU-21-00081 - P07_L2-20210922-1</t>
  </si>
  <si>
    <t>PRTRMU-21-00083 - P04_L4-20210929-1</t>
  </si>
  <si>
    <t>PRTRMU-21-00083 - P06_L4-20210929-1</t>
  </si>
  <si>
    <t>PRTRMU-21-00085 - P06_L4-20210916-1</t>
  </si>
  <si>
    <t>PRTRMU-21-00086 - P07_L2-20210923-1</t>
  </si>
  <si>
    <t>PRTRMU-21-00086 - P07_L2-20210923-2</t>
  </si>
  <si>
    <t>PRTRMU-21-00086 - P07_L2-20210923-3</t>
  </si>
  <si>
    <t>PRTRMU-21-00086 - P07_L2-20210927-4</t>
  </si>
  <si>
    <t>PRTRMU-21-00087 - P06_L2-20210929-1</t>
  </si>
  <si>
    <t>PRTRMU-21-00087 - P07_L2-20210929-1</t>
  </si>
  <si>
    <t>PRTRMU-21-00089 - P06_L3-20210917-1</t>
  </si>
  <si>
    <t>PRTRMU-21-00090 - P01_L2-20210920-1</t>
  </si>
  <si>
    <t>PRTRMU-21-00090 - P07_L2-20210920-1</t>
  </si>
  <si>
    <t>PRTRMU-21-00091 - P06_L2-20210917-1</t>
  </si>
  <si>
    <t>PRTRMU-21-00091 - P07_L2-20210917-1</t>
  </si>
  <si>
    <t>PRTRMU-21-00091 - P09_L2-20210917-1</t>
  </si>
  <si>
    <t>PRTRMU-21-00092 - P04_L2-20210917-1</t>
  </si>
  <si>
    <t>PRTRMU-21-00092 - P04_L2-20210917-2</t>
  </si>
  <si>
    <t>PRTRMU-21-00092 - P05_L2-20210917-1</t>
  </si>
  <si>
    <t>PRTRMU-21-00092 - P06_L2-20210917-1</t>
  </si>
  <si>
    <t>PRTRMU-21-00092 - P06_L2-20210917-2</t>
  </si>
  <si>
    <t>PRTRMU-21-00092 - P06_L2-20210917-3</t>
  </si>
  <si>
    <t>PRTRMU-21-00092 - P06_L2-20210917-4</t>
  </si>
  <si>
    <t>PRTRMU-21-00092 - P06_L2-20210917-5</t>
  </si>
  <si>
    <t>PRTRMU-21-00092 - P06_L2-20210917-6</t>
  </si>
  <si>
    <t>PRTRMU-21-00092 - P06_L2-20210917-7</t>
  </si>
  <si>
    <t>PRTRMU-21-00093 - P03_L3-20210917-1</t>
  </si>
  <si>
    <t>PRTRMU-21-00093 - P04_L3-20210923-1</t>
  </si>
  <si>
    <t>PRTRMU-21-00093 - P04_L3-20210923-2</t>
  </si>
  <si>
    <t>PRTRMU-21-00093 - P09_L3-20210922-1</t>
  </si>
  <si>
    <t>PRTRMU-21-00093 - P09_L3-20210922-2</t>
  </si>
  <si>
    <t>PRTRMU-21-00093 - P09_L3-20210922-3</t>
  </si>
  <si>
    <t>PRTRMU-21-00098 - P04_L4-20210927-1</t>
  </si>
  <si>
    <t>PRTRMU-21-00101 - P06_L2-20210926-1</t>
  </si>
  <si>
    <t>PRTRMU-21-00101 - P07_L2-20210926-2</t>
  </si>
  <si>
    <t>PRTRMU-21-00102 - P01_L2-20210926-1</t>
  </si>
  <si>
    <t>PRTRMU-21-00102 - P05_L2-20210926-1</t>
  </si>
  <si>
    <t>PRTRMU-21-00102 - P06_L2-20210926-1</t>
  </si>
  <si>
    <t>PRTRMU-21-00102 - P06_L2-20210926-2</t>
  </si>
  <si>
    <t>PRTRMU-21-00103 - P06_L4-20210928-1</t>
  </si>
  <si>
    <t>PRTRMU-21-00106 - P05_L4-20210929-1</t>
  </si>
  <si>
    <t>PRTRMU-21-00107 - P02_L2-20210923-1</t>
  </si>
  <si>
    <t>PRTRMU-21-00107 - P05_L2-20210927-1</t>
  </si>
  <si>
    <t>PRTRMU-21-00107 - P06_L2-20210927-1</t>
  </si>
  <si>
    <t>PRTRMU-21-00107 - P06_L2-20210927-2</t>
  </si>
  <si>
    <t>PRTRMU-21-00107 - P07_L2-20210927-1</t>
  </si>
  <si>
    <t>PRTRMU-21-00107 - P07_L2-20210927-2</t>
  </si>
  <si>
    <t>PRTRMU-21-00118 - P01_L2-20210921-1</t>
  </si>
  <si>
    <t>PRTRMU-21-00118 - P06_L2-20210929-1</t>
  </si>
  <si>
    <t>PRTRMU-21-00120 - P01_L2-20210928-1</t>
  </si>
  <si>
    <t>PRTRMU-21-00120 - P06_L2-20210928-1</t>
  </si>
  <si>
    <t>PRTRMU-21-00120 - P07_L2-20210928-1</t>
  </si>
  <si>
    <t>PRTRMU-21-00120 - P09_L2-20210928-1</t>
  </si>
  <si>
    <t>PRTRMU-21-00121 - P04_L4-20210921-1</t>
  </si>
  <si>
    <t>PRTRMU-21-00122 - P04_L4-20210927-1</t>
  </si>
  <si>
    <t>PRTRMU-21-00123 - P06_L2-20210921-1</t>
  </si>
  <si>
    <t>PRTRMU-21-00123 - P06_L2-20210927-2</t>
  </si>
  <si>
    <t>PRTRMU-21-00123 - P06_L2-20210927-4</t>
  </si>
  <si>
    <t>PRTRMU-21-00125 - P01_L2-20210922-1</t>
  </si>
  <si>
    <t>PRTRMU-21-00125 - P02_L2-20210923-1</t>
  </si>
  <si>
    <t>PRTRMU-21-00125 - P04_L2-20210923-1</t>
  </si>
  <si>
    <t>PRTRMU-21-00125 - P04_L2-20210923-2</t>
  </si>
  <si>
    <t>PRTRMU-21-00125 - P06_L2-20210923-1</t>
  </si>
  <si>
    <t>PRTRMU-21-00125 - P06_L2-20210923-2</t>
  </si>
  <si>
    <t>PRTRMU-21-00125 - P06_L2-20210923-3</t>
  </si>
  <si>
    <t>PRTRMU-21-00125 - P06_L2-20210923-4</t>
  </si>
  <si>
    <t>PRTRMU-21-00125 - P07_L2-20210923-1</t>
  </si>
  <si>
    <t>PRTRMU-21-00128 - P01_L2-20210923-1</t>
  </si>
  <si>
    <t>PRTRMU-21-00128 - P02_L2-20210927-1</t>
  </si>
  <si>
    <t>PRTRMU-21-00128 - P06_L2-20210921-1</t>
  </si>
  <si>
    <t>PRTRMU-21-00129 - P01_L2-20210927-1</t>
  </si>
  <si>
    <t>PRTRMU-21-00129 - P01_L2-20210927-2</t>
  </si>
  <si>
    <t>PRTRMU-21-00129 - P01_L2-20210927-3</t>
  </si>
  <si>
    <t>PRTRMU-21-00129 - P03_L2-20210927-1</t>
  </si>
  <si>
    <t>PRTRMU-21-00129 - P03_L2-20210927-2</t>
  </si>
  <si>
    <t>PRTRMU-21-00129 - P05_L2-20210927-1</t>
  </si>
  <si>
    <t>PRTRMU-21-00129 - P05_L2-20210927-2</t>
  </si>
  <si>
    <t>PRTRMU-21-00129 - P06_L2-20210927-2</t>
  </si>
  <si>
    <t>PRTRMU-21-00129 - P06_L2-20210927-3</t>
  </si>
  <si>
    <t>PRTRMU-21-00131 - P02_L2-20210927-1</t>
  </si>
  <si>
    <t>PRTRMU-21-00131 - P06_L2-20210927-1</t>
  </si>
  <si>
    <t>PRTRMU-21-00131 - P06_L2-20210927-2</t>
  </si>
  <si>
    <t>PRTRMU-21-00131 - P06_L2-20210927-3</t>
  </si>
  <si>
    <t>PRTRMU-21-00132 - P01_L2-20210921-1</t>
  </si>
  <si>
    <t>PRTRMU-21-00132 - P04_L2-20210921-1</t>
  </si>
  <si>
    <t>PRTRMU-21-00132 - P04_L2-20210921-2</t>
  </si>
  <si>
    <t>PRTRMU-21-00132 - P06_L2-20210921-1</t>
  </si>
  <si>
    <t>PRTRMU-21-00132 - P06_L2-20210921-2</t>
  </si>
  <si>
    <t>PRTRMU-21-00132 - P06_L2-20210921-4</t>
  </si>
  <si>
    <t>PRTRMU-21-00132 - P09_L2-20210921-1</t>
  </si>
  <si>
    <t>PRTRMU-21-00134 - P06_L4-20210922-1</t>
  </si>
  <si>
    <t>PRTRMU-21-00140 - P06_L4-20210925-1</t>
  </si>
  <si>
    <t>PRTRMU-21-00141 - P04_L2-20210929-1</t>
  </si>
  <si>
    <t>PRTRMU-21-00143 - P01_L2-20210929-2</t>
  </si>
  <si>
    <t>PRTRMU-21-00143 - P02_L2-20210929-1</t>
  </si>
  <si>
    <t>PRTRMU-21-00144 - P02_L2-20210928-1</t>
  </si>
  <si>
    <t>PRTRMU-21-00144 - P04_L2-20210928-1</t>
  </si>
  <si>
    <t>PRTRMU-21-00144 - P08_L2-20210928-1</t>
  </si>
  <si>
    <t>PRTRMU-21-00147 - P03_L2-20210928-1</t>
  </si>
  <si>
    <t>PRTRMU-21-00149 - P01_L2-20210929-1</t>
  </si>
  <si>
    <t>PRTRMU-21-00149 - P06_L2-20210929-1</t>
  </si>
  <si>
    <t>PRTRMU-21-00149 - P06_L2-20210929-2</t>
  </si>
  <si>
    <t>PRTRMU-21-00149 - P09_L2-20210929-1</t>
  </si>
  <si>
    <t>PRTRMU-21-00150 - P04_L2-20210923-1</t>
  </si>
  <si>
    <t>PRTRMU-21-00150 - P07_L2-20210923-1</t>
  </si>
  <si>
    <t>PRTRMU-21-00150 - P07_L2-20210923-2</t>
  </si>
  <si>
    <t>PRTRMU-21-00151 - P08_L2-20210923-1</t>
  </si>
  <si>
    <t>PRTRMU-21-00156 - P01_L2-20210924-1</t>
  </si>
  <si>
    <t>PRTRMU-21-00156 - P09_L2-20210924-1</t>
  </si>
  <si>
    <t>PRTRMU-21-00158 - P01_L2-20210928-1</t>
  </si>
  <si>
    <t>PRTRMU-21-00158 - P02_L2-20210928-1</t>
  </si>
  <si>
    <t>PRTRMU-21-00158 - P04_L2-20210928-2</t>
  </si>
  <si>
    <t>PRTRMU-21-00158 - P04_L2-20210928-3</t>
  </si>
  <si>
    <t>PRTRMU-21-00158 - P04_L2-20210928-4</t>
  </si>
  <si>
    <t>PRTRMU-21-00158 - P04_L2-20210928-6</t>
  </si>
  <si>
    <t>PRTRMU-21-00158 - P06_L2-20210928-1</t>
  </si>
  <si>
    <t>PRTRMU-21-00158 - P07_L2-20210928-2</t>
  </si>
  <si>
    <t>PRTRMU-21-00159 - P06_L2-20210923-1</t>
  </si>
  <si>
    <t>PRTRMU-21-00159 - P07_L2-20210923-1</t>
  </si>
  <si>
    <t>PRTRMU-21-00159 - P07_L2-20210923-2</t>
  </si>
  <si>
    <t>PRTRMU-21-00159 - P07_L2-20210923-3</t>
  </si>
  <si>
    <t>PRTRMU-21-00160 - P04_L2-20210924-3</t>
  </si>
  <si>
    <t>PRTRMU-21-00162 - P05_L4-20210923-1</t>
  </si>
  <si>
    <t>PRTRMU-21-00163 - P04_L2-20210929-1</t>
  </si>
  <si>
    <t>PRTRMU-21-00167 - P01_L2-20210924-1</t>
  </si>
  <si>
    <t>PRTRMU-21-00167 - P02_L2-20210924-1</t>
  </si>
  <si>
    <t>PRTRMU-21-00167 - P07_L2-20210924-1</t>
  </si>
  <si>
    <t>PRTRMU-21-00168 - P01_L2-20210923-1</t>
  </si>
  <si>
    <t>PRTRMU-21-00168 - P05_L2-20210928-1</t>
  </si>
  <si>
    <t>PRTRMU-21-00168 - P06_L2-20210928-1</t>
  </si>
  <si>
    <t>PRTRMU-21-00174 - P04_L2-20210924-1</t>
  </si>
  <si>
    <t>PRTRMU-21-00174 - P06_L2-20210924-1</t>
  </si>
  <si>
    <t>PRTRMU-21-00174 - P07_L2-20210924-1</t>
  </si>
  <si>
    <t>PRTRMU-21-00174 - P07_L2-20210924-2</t>
  </si>
  <si>
    <t>PRTRMU-21-00175 - P06_L2-20210928-2</t>
  </si>
  <si>
    <t>PRTRMU-21-00175 - P06_L2-20210929-1</t>
  </si>
  <si>
    <t>PRTRMU-21-00175 - P09_L2-20210928-1</t>
  </si>
  <si>
    <t>PRTRMU-21-00175 - P09_L2-20210928-2</t>
  </si>
  <si>
    <t>PRTRMU-21-00176 - P07_L4-20210928-1</t>
  </si>
  <si>
    <t>PRTRMU-21-00176 - P09_L4-20210928-1</t>
  </si>
  <si>
    <t>PRTRMU-21-00179 - P04_L2-20210924-1</t>
  </si>
  <si>
    <t>PRTRMU-21-00179 - P06_L2-20210924-1</t>
  </si>
  <si>
    <t>PRTRMU-21-00179 - P06_L2-20210924-2</t>
  </si>
  <si>
    <t>PRTRMU-21-00182 - P04_L2-20210929-1</t>
  </si>
  <si>
    <t>PRTRMU-21-00186 - P04_L2-20210924-1</t>
  </si>
  <si>
    <t>PRTRMU-21-00188 - P04_L4-20210928-1</t>
  </si>
  <si>
    <t>PRTRMU-21-00188 - P07_L4-20210928-1</t>
  </si>
  <si>
    <t>PRTRMU-21-00189 - P03_L2-20210924-1</t>
  </si>
  <si>
    <t>PRTRMU-21-00189 - P05_L2-20210924-1</t>
  </si>
  <si>
    <t>PRTRMU-21-00190 - P01_L2-20210928-1</t>
  </si>
  <si>
    <t>PRTRMU-21-00190 - P04_L2-20210928-1</t>
  </si>
  <si>
    <t>PRTRMU-21-00190 - P06_L2-20210928-1</t>
  </si>
  <si>
    <t>PRTRMU-21-00191 - P04_L2-20210929-1</t>
  </si>
  <si>
    <t>PRTRMU-21-00191 - P06_L2-20210929-1</t>
  </si>
  <si>
    <t>PRTRMU-21-00197 - P05_L4-20210927-1</t>
  </si>
  <si>
    <t>PRTRMU-21-00197 - P06_L4-20210927-1</t>
  </si>
  <si>
    <t>PRTRMU-21-00198 - P04_L2-20210928-1</t>
  </si>
  <si>
    <t>PRTRMU-21-00198 - P04_L2-20210928-2</t>
  </si>
  <si>
    <t>PRTRMU-21-00199 - P06_L4-20210928-1</t>
  </si>
  <si>
    <t>PRTRMU-21-00199 - P06_L4-20210928-2</t>
  </si>
  <si>
    <t>PRTRMU-21-00200 - P05_L4-20210927-1</t>
  </si>
  <si>
    <t>PRTRMU-21-00200 - P06_L4-20210927-1</t>
  </si>
  <si>
    <t>PRTRMU-21-00200 - P06_L4-20210927-2</t>
  </si>
  <si>
    <t>PRTRMU-21-00200 - P06_L4-20210927-3</t>
  </si>
  <si>
    <t>PRTRMU-21-00200 - P06_L4-20210927-4</t>
  </si>
  <si>
    <t>PRTRMU-21-00200 - P06_L4-20210927-5</t>
  </si>
  <si>
    <t>PRTRMU-21-00202 - P04_L2-20210930-1</t>
  </si>
  <si>
    <t>PRTRMU-21-00202 - P06_L2-20210930-1</t>
  </si>
  <si>
    <t>PRTRMU-21-00202 - P07_L2-20210930-1</t>
  </si>
  <si>
    <t>PRTRMU-21-00202 - P07_L2-20210930-2</t>
  </si>
  <si>
    <t>PRTRMU-21-00204 - P01_L2-20210929-1</t>
  </si>
  <si>
    <t>PRTRMU-21-00204 - P02_L2-20210929-1</t>
  </si>
  <si>
    <t>PRTRMU-21-00204 - P06_L2-20210929-1</t>
  </si>
  <si>
    <t>PRTRMU-21-00205 - P01_L2-20210927-1</t>
  </si>
  <si>
    <t>PRTRMU-21-00205 - P01_L2-20210927-2</t>
  </si>
  <si>
    <t>PRTRMU-21-00205 - P02_L2-20210927-1</t>
  </si>
  <si>
    <t>PRTRMU-21-00205 - P06_L2-20210927-1</t>
  </si>
  <si>
    <t>PRTRMU-21-00205 - P06_L2-20210927-2</t>
  </si>
  <si>
    <t>PRTRMU-21-00205 - P06_L2-20210927-3</t>
  </si>
  <si>
    <t>PRTRMU-21-00206 - P01_L2-20210927-1</t>
  </si>
  <si>
    <t>PRTRMU-21-00206 - P01_L2-20210927-2</t>
  </si>
  <si>
    <t>PRTRMU-21-00206 - P01_L2-20210927-3</t>
  </si>
  <si>
    <t>PRTRMU-21-00206 - P02_L2-20210927-1</t>
  </si>
  <si>
    <t>PRTRMU-21-00206 - P05_L2-20210927-1</t>
  </si>
  <si>
    <t>PRTRMU-21-00206 - P06_L2-20210927-1</t>
  </si>
  <si>
    <t>PRTRMU-21-00207 - P01_L2-20210927-1</t>
  </si>
  <si>
    <t>PRTRMU-21-00207 - P02_L2-20210927-1</t>
  </si>
  <si>
    <t>PRTRMU-21-00207 - P03_L2-20210927-1</t>
  </si>
  <si>
    <t>PRTRMU-21-00207 - P04_L2-20210927-1</t>
  </si>
  <si>
    <t>PRTRMU-21-00207 - P06_L2-20210929-1</t>
  </si>
  <si>
    <t>PRTRMU-21-00207 - P07_L2-20210929-1</t>
  </si>
  <si>
    <t>PRTRMU-21-00208 - P05_L4-20210927-1</t>
  </si>
  <si>
    <t>PRTRMU-21-00210 - P01_L2-20210928-1</t>
  </si>
  <si>
    <t>PRTRMU-21-00210 - P07_L2-20210929-1</t>
  </si>
  <si>
    <t>PRTRMU-21-00210 - P09_L2-20210929-1</t>
  </si>
  <si>
    <t>PRTRMU-21-00213 - P01_L2-20210929-1</t>
  </si>
  <si>
    <t>PRTRMU-21-00217 - P04_L4-20210927-1</t>
  </si>
  <si>
    <t>PRTRMU-21-00218 - P01_L2-20210928-1</t>
  </si>
  <si>
    <t>PRTRMU-21-00218 - P06_L2-20210928-1</t>
  </si>
  <si>
    <t>PRTRMU-21-00219 - P06_L2-20210927-1</t>
  </si>
  <si>
    <t>PRTRMU-21-00226 - P06_L2-20210928-1</t>
  </si>
  <si>
    <t>PRTRMU-21-00227 - P07_L4-20210928-1</t>
  </si>
  <si>
    <t>PRTRMU-21-00227 - P07_L4-20210928-3</t>
  </si>
  <si>
    <t>PRTRMU-21-00231 - P01_L2-20210927-1</t>
  </si>
  <si>
    <t>PRTRMU-21-00231 - P02_L2-20210927-1</t>
  </si>
  <si>
    <t>PRTRMU-21-00231 - P04_L2-20210927-1</t>
  </si>
  <si>
    <t>PRTRMU-21-00231 - P06_L2-20210927-1</t>
  </si>
  <si>
    <t>PRTRMU-21-00233 - P04_L2-20210928-1</t>
  </si>
  <si>
    <t>PRTRMU-21-00233 - P06_L2-20210928-1</t>
  </si>
  <si>
    <t>PRTRMU-21-00233 - P07_L2-20210928-1</t>
  </si>
  <si>
    <t>PRTRMU-21-00233 - P08_L2-20210928-1</t>
  </si>
  <si>
    <t>PRTRMU-21-00236 - P01_L2-20210928-1</t>
  </si>
  <si>
    <t>PRTRMU-21-00239 - P01_L2-20210928-1</t>
  </si>
  <si>
    <t>PRTRMU-21-00239 - P03_L2-20210928-1</t>
  </si>
  <si>
    <t>PRTRMU-21-00239 - P06_L2-20210928-1</t>
  </si>
  <si>
    <t>PRTRMU-21-00239 - P07_L2-20210928-1</t>
  </si>
  <si>
    <t>PRTRMU-21-00243 - P06_L4-20210929-1</t>
  </si>
  <si>
    <t>PRTRMU-21-00243 - P07_L4-20210929-1</t>
  </si>
  <si>
    <t>PRTRMU-21-00243 - P07_L4-20210929-2</t>
  </si>
  <si>
    <t>PRTRMU-21-00244 - P09_L2-20210929-1</t>
  </si>
  <si>
    <t>PRTRMU-21-00245 - P04_L2-20210928-1</t>
  </si>
  <si>
    <t>PRTRMU-21-00246 - P06_L2-20210928-1</t>
  </si>
  <si>
    <t>PRTRMU-21-00248 - P05_L2-20210928-1</t>
  </si>
  <si>
    <t>PRTRMU-21-00248 - P06_L2-20210928-1</t>
  </si>
  <si>
    <t>PRTRMU-21-00248 - P07_L2-20210928-1</t>
  </si>
  <si>
    <t>PRTRMU-21-00249 - P01_L2-20210928-1</t>
  </si>
  <si>
    <t>PRTRMU-21-00249 - P01_L2-20210928-2</t>
  </si>
  <si>
    <t>PRTRMU-21-00249 - P01_L2-20210928-3</t>
  </si>
  <si>
    <t>PRTRMU-21-00252 - P06_L4-20210928-1</t>
  </si>
  <si>
    <t>PRTRMU-21-00253 - P04_L2-20210929-1</t>
  </si>
  <si>
    <t>PRTRMU-21-00253 - P06_L2-20210929-1</t>
  </si>
  <si>
    <t>PRTRMU-21-00254 - P04_L2-20210928-1</t>
  </si>
  <si>
    <t>PRTRMU-21-00255 - P01_L2-20210928-1</t>
  </si>
  <si>
    <t>PRTRMU-21-00255 - P08_L2-20210928-1</t>
  </si>
  <si>
    <t>PRTRMU-21-00258 - P04_L4-20210929-1</t>
  </si>
  <si>
    <t>PRTRMU-21-00260 - P09_L2-20210928-1</t>
  </si>
  <si>
    <t>PRTRMU-21-00262 - P01_L2-20210929-1</t>
  </si>
  <si>
    <t>PRTRMU-21-00262 - P02_L2-20210929-1</t>
  </si>
  <si>
    <t>PRTRMU-21-00262 - P07_L2-20210929-1</t>
  </si>
  <si>
    <t>PRTRMU-21-00264 - P09_L2-20210930-1</t>
  </si>
  <si>
    <t>PRTRMU-21-00265 - P06_L3-20210928-1</t>
  </si>
  <si>
    <t>PRTRMU-21-00265 - P07_L3-20210928-1</t>
  </si>
  <si>
    <t>PRTRMU-21-00266 - P01_L2-20210929-1</t>
  </si>
  <si>
    <t>PRTRMU-21-00266 - P06_L2-20210929-1</t>
  </si>
  <si>
    <t>PRTRMU-21-00266 - P07_L2-20210929-1</t>
  </si>
  <si>
    <t>PRTRMU-21-00266 - P09_L2-20210929-1</t>
  </si>
  <si>
    <t>PRTRMU-21-00267 - P01_L2-20210928-1</t>
  </si>
  <si>
    <t>PRTRMU-21-00267 - P02_L2-20210928-1</t>
  </si>
  <si>
    <t>PRTRMU-21-00267 - P07_L2-20210928-1</t>
  </si>
  <si>
    <t>PRTRMU-21-00274 - P04_L4-20210929-1</t>
  </si>
  <si>
    <t>PRTRMU-21-00274 - P07_L4-20210929-1</t>
  </si>
  <si>
    <t>PRTRMU-21-00275 - P01_L2-20210928-1</t>
  </si>
  <si>
    <t>PRTRMU-21-00275 - P02_L2-20210929-1</t>
  </si>
  <si>
    <t>PRTRMU-21-00275 - P03_L2-20210929-1</t>
  </si>
  <si>
    <t>PRTRMU-21-00275 - P04_L2-20210929-1</t>
  </si>
  <si>
    <t>PRTRMU-21-00275 - P06_L2-20210929-1</t>
  </si>
  <si>
    <t>PRTRMU-21-00277 - P04_L4-20210929-1</t>
  </si>
  <si>
    <t>PRTRMU-21-00277 - P09_L4-20210929-1</t>
  </si>
  <si>
    <t>PRTRMU-21-00279 - P07_L4-20210929-1</t>
  </si>
  <si>
    <t>PRTRMU-21-00283 - P01_L1-20210929-1</t>
  </si>
  <si>
    <t>PRTRMU-21-00284 - P06_L2-20210929-1</t>
  </si>
  <si>
    <t>PRTRMU-21-00284 - P06_L2-20210929-2</t>
  </si>
  <si>
    <t>PRTRMU-21-00286 - P01_L2-20210929-1</t>
  </si>
  <si>
    <t>PRTRMU-21-00286 - P02_L2-20210929-1</t>
  </si>
  <si>
    <t>PRTRMU-21-00286 - P05_L2-20210929-1</t>
  </si>
  <si>
    <t>PRTRMU-21-00286 - P06_L2-20210929-1</t>
  </si>
  <si>
    <t>PRTRMU-21-00286 - P08_L2-20210929-1</t>
  </si>
  <si>
    <t>PRTRMU-21-00287 - P02_L3-20210930-1</t>
  </si>
  <si>
    <t>PRTRMU-21-00287 - P05_L3-20210930-1</t>
  </si>
  <si>
    <t>PRTRMU-21-00291 - P06_L4-20210929-1</t>
  </si>
  <si>
    <t>PRTRMU-21-00293 - P04_L4-20210929-1</t>
  </si>
  <si>
    <t>PRTRMU-21-00293 - P05_L4-20210929-1</t>
  </si>
  <si>
    <t>PRTRMU-21-00295 - P04_L4-20210929-1</t>
  </si>
  <si>
    <t>PRTRMU-21-00295 - P05_L4-20210929-1</t>
  </si>
  <si>
    <t>PRTRMU-21-00299 - P04_L4-20210929-1</t>
  </si>
  <si>
    <t>PRTRMU-21-00302 - P01_L2-20210929-1</t>
  </si>
  <si>
    <t>PRTRMU-21-00302 - P06_L2-20210930-1</t>
  </si>
  <si>
    <t>PRTRMU-21-00302 - P08_L2-20210930-1</t>
  </si>
  <si>
    <t>PRTRMU-21-00306 - P04_L4-20210929-1</t>
  </si>
  <si>
    <t>PRTRMU-21-00307 - P06_L2-20210929-1</t>
  </si>
  <si>
    <t>PRTRMU-21-00307 - P06_L2-20210929-3</t>
  </si>
  <si>
    <t>PRTRMU-21-00309 - P01_L2-20210929-1</t>
  </si>
  <si>
    <t>PRTRMU-21-00316 - P05_L4-20210929-1</t>
  </si>
  <si>
    <t>PRTRMU-21-00316 - P06_L4-20210929-1</t>
  </si>
  <si>
    <t>PRTRMU-21-00316 - P07_L4-20210929-1</t>
  </si>
  <si>
    <t>PRTRMU-21-00317 - P06_L4-20210930-1</t>
  </si>
  <si>
    <t>PRTRMU-21-00329 - P04_L2-20210930-1</t>
  </si>
  <si>
    <t>PRTRMU-21-00329 - P05_L2-20210930-1</t>
  </si>
  <si>
    <t>PRTRMU-21-00330 - P06_L2-20210930-1</t>
  </si>
  <si>
    <t>PRTRMU-21-00330 - P06_L2-20210930-3</t>
  </si>
  <si>
    <t>PRTRMU-21-00330 - P06_L2-20210930-5</t>
  </si>
  <si>
    <t>PRTRMU-21-00331 - P06_L4-20210930-1</t>
  </si>
  <si>
    <t>PRTRMU-21-00331 - P09_L4-20210930-1</t>
  </si>
  <si>
    <t>PRTRMU-21-00332 - P06_L4-20210930-1</t>
  </si>
  <si>
    <t>PRTRMU-21-00332 - P09_L4-20210930-1</t>
  </si>
  <si>
    <t>PRTRMU-21-00336 - P01_L2-20210930-1</t>
  </si>
  <si>
    <t>PRTRMU-21-00336 - P02_L2-20210930-1</t>
  </si>
  <si>
    <t>PRTRMU-21-00336 - P04_L2-20210930-1</t>
  </si>
  <si>
    <t>PRTRMU-21-00336 - P07_L2-20210930-2</t>
  </si>
  <si>
    <t>PRTRMU-21-00337 - P05_L4-20210930-1</t>
  </si>
  <si>
    <t>PRTRMU-21-00337 - P06_L4-20210930-1</t>
  </si>
  <si>
    <t>PRTRMU-21-00337 - P07_L4-20210930-1</t>
  </si>
  <si>
    <t>PRTRMU-21-00338 - P01_L2-20210930-1</t>
  </si>
  <si>
    <t>PRTRMU-21-00338 - P06_L2-20210930-1</t>
  </si>
  <si>
    <t>PRTRMU-21-00340 - P01_L2-20210930-1</t>
  </si>
  <si>
    <t>PRTRMU-21-00340 - P03_L2-20210930-1</t>
  </si>
  <si>
    <t>PRTRMU-21-00340 - P05_L2-20210930-1</t>
  </si>
  <si>
    <t>PRTRMU-21-00342 - P09_L4-20210930-1</t>
  </si>
  <si>
    <t>PRTRMU-21-00343 - P06_L4-20210930-1</t>
  </si>
  <si>
    <t>PRTRMU-21-00348 - P05_L4-20211222-1</t>
  </si>
  <si>
    <t>PRTRMU-21-00349 - P01_L2-20211223-1</t>
  </si>
  <si>
    <t>PRTRMU-21-00349 - P07_L2-20211223-1</t>
  </si>
  <si>
    <t>PRTRMU-21-00349 - P07_L2-20211223-4</t>
  </si>
  <si>
    <t>PRTRMU-21-00350 - P01_L2-20220104-1</t>
  </si>
  <si>
    <t>PRTRMU-21-00350 - P03_L2-20220104-1</t>
  </si>
  <si>
    <t>Impulso al despliegue de la ZBE en el territorio metropolitano.</t>
  </si>
  <si>
    <t>ZBE del Área Metropolitana de Sevilla, Dos Hermanas, La Rinconada y Alcalá de Guadaira.</t>
  </si>
  <si>
    <t>Zona bajas emisiones Málaga.</t>
  </si>
  <si>
    <t>Implantación sistema de control y limitación de accesos ZBE Distrito Centro.</t>
  </si>
  <si>
    <t>Zona de bajas emisiones (ZBE).</t>
  </si>
  <si>
    <t>Implantación ZBE centre ciutat.</t>
  </si>
  <si>
    <t>Zona de Bajas Emisiones.</t>
  </si>
  <si>
    <t>Creación de dos zonas de bajas emisiones.</t>
  </si>
  <si>
    <t>Implantación de una Zona de Bajas Emisiones.</t>
  </si>
  <si>
    <t>Implantación de la Zona de Bajas Emisiones (ZBE) en la ciudad de El Prat de Llobregat.</t>
  </si>
  <si>
    <t>Creación de una zona de bajas emisiones.</t>
  </si>
  <si>
    <t>Implantación de la ZBE.</t>
  </si>
  <si>
    <t>Implantación zona de bajas emisiones.</t>
  </si>
  <si>
    <t>Implantación de ZBE en la zona centro (Distrito 6) de Bilbao.</t>
  </si>
  <si>
    <t>Inversiones para la implantación y puesta en funcionamiento de una ZBE en Segovia.</t>
  </si>
  <si>
    <t>Implantación de la Zona de Bajas Emisiones.</t>
  </si>
  <si>
    <t>Sistema de control y gestión de la ZBE de Chiclana de la Frontera y otros elementos complementarios.</t>
  </si>
  <si>
    <t>Zona de Bajas Emisiones Plaza Elíptica.</t>
  </si>
  <si>
    <t>Implantación Zona de Bajas Emisiones en Sabadell.</t>
  </si>
  <si>
    <t>Sistema de control de accesos para la Zona de Bajas Emisiones “Ponferrada ZBE”.</t>
  </si>
  <si>
    <t>Aceleración de la implantación de la ZBE.</t>
  </si>
  <si>
    <t>Suministro e instalación del equipamiento del centro de control de Policía Local de Sabadell.</t>
  </si>
  <si>
    <t>Señalización de la Zona de Bajas Emisiones “Ponferrada ZBE”.</t>
  </si>
  <si>
    <t>Control de plazas de estacionamiento.</t>
  </si>
  <si>
    <t>Implantación de una Zona de Bajas Emisiones (ZBE) en Santa Coloma de Gramenet.</t>
  </si>
  <si>
    <t>Sistema de control de accesos a la ZBE.</t>
  </si>
  <si>
    <t>Desarrollo e implementación de la ZBE (Molina Saludable) de Molina de Segura.</t>
  </si>
  <si>
    <t>Implantación y puesta en marcha ZBE Cartagena.</t>
  </si>
  <si>
    <t>Implantación de Zona de Bajas Emisiones.</t>
  </si>
  <si>
    <t>Implantación de una zona de bajas emisiones en la ciudad de Soria.</t>
  </si>
  <si>
    <t>Implantación de la Zona de Bajas Emisiones en el municipio de Alcobendas.</t>
  </si>
  <si>
    <t>Implantación de Zona de Bajas Emisiones en Alicante Anillo Gran Vía.</t>
  </si>
  <si>
    <t>Monitorización de huella de carbono y emisiones acústicas generada por el servicio de recogida residuos.</t>
  </si>
  <si>
    <t>Implantación y puesta en funcionamiento de una ZBE en la calzada - sistema tecnológico integral.</t>
  </si>
  <si>
    <t>Plataforma de gestión de la ZBE.</t>
  </si>
  <si>
    <t xml:space="preserve">Adecuación e instrumentación de aparcamientos disuasorios con guiado a plaza. </t>
  </si>
  <si>
    <t>Implantación de una zona de bajas emisiones (ZBE) en el municipio de Guadalajara.</t>
  </si>
  <si>
    <t>Implantación ZBE en el centro de Torremolinos.</t>
  </si>
  <si>
    <t>Implantación medidas de movilidad sostenible y mitigación del cambio climático.</t>
  </si>
  <si>
    <t>Implantación de Zona de Bajas Emisiones en el municipio de Linares.</t>
  </si>
  <si>
    <t>Implantación de una Zona de Bajas Emisiones en la ciudad de València.</t>
  </si>
  <si>
    <t>Implantación de una Zona de Bajas Emisiones (ZBE) en la ciudad de Cuenca.</t>
  </si>
  <si>
    <t>Creación de zonas de bajas emisiones (ZBE+ZBE-P).</t>
  </si>
  <si>
    <t>Sala de control y sistemas de control de tráfico.</t>
  </si>
  <si>
    <t>Implantación y puesta en funcionamiento de zona de bajas emisiones.</t>
  </si>
  <si>
    <t>Implantacion de la Zona de Bajas Emisiones en Badalona</t>
  </si>
  <si>
    <t>Gestión de zonas de estacionamiento.</t>
  </si>
  <si>
    <t>Zonas de estacionamiento regulado.</t>
  </si>
  <si>
    <t>Extensión y mejora de la zona de estacionamiento regulado (OTA).</t>
  </si>
  <si>
    <t>Compra e instalación de 78 Parquímetros de última generación, con gestión de carga y descarga.</t>
  </si>
  <si>
    <t>Implantación de las Áreas Integrales de Regulación del estacionamiento (Zonas AIRE).</t>
  </si>
  <si>
    <t>Ampliación del estacionamiento regulado.</t>
  </si>
  <si>
    <t>Mejora de intercambiadores.</t>
  </si>
  <si>
    <t>Creación de un HUB micrologístico para el reparto sostenible de la última milla.</t>
  </si>
  <si>
    <t>Ampliación bases de préstamo de bicicletas y nuevas bicicletas.</t>
  </si>
  <si>
    <t>Nuevo apeadero para transporte público en la ribera del río Iro.</t>
  </si>
  <si>
    <t>Instalación y puesta en marcha del Servicio de Aparcamientos Seguros para Bicicletas.</t>
  </si>
  <si>
    <t>Área intermodal Felipe II.</t>
  </si>
  <si>
    <t>Red de estaciones seguras para bicicletas.</t>
  </si>
  <si>
    <t>Mejoras de itinerarios conectores de diferentes nodos de transporte, para el fomento del cambio modal.</t>
  </si>
  <si>
    <t>Suministro de bicicletas eléctricas para el servicio BICICORUÑA y de aparcabicis seguros.</t>
  </si>
  <si>
    <t>Mejora de la intermodalidad en la ZBE de la calzada.</t>
  </si>
  <si>
    <t>Urbanización del entorno del Intercambiador del Campus de Can Ruti</t>
  </si>
  <si>
    <t>Instalación de aparcamientos seguros para bicicletas.</t>
  </si>
  <si>
    <t>Bicicleta pública metropolitana.</t>
  </si>
  <si>
    <t>Ampliación del sistema público de alquiler de bicicletas.</t>
  </si>
  <si>
    <t xml:space="preserve">Ampliación del servicio municipal de alquiler de bicicletas de uso público (Bicinrivas). </t>
  </si>
  <si>
    <t>Ampliación y transformación tecnológica del sistema Bicimad.</t>
  </si>
  <si>
    <t>Mejora del sistema público de alquiler de bicicletas compartidas.</t>
  </si>
  <si>
    <t>Implantación de un sistema de alquiler de bicicleta pública “Eivibicing”.</t>
  </si>
  <si>
    <t>Servicio de bicicletas compartidas.</t>
  </si>
  <si>
    <t>Implantación de sistemas públicos de alquiler de bicicletas eléctricas y servicios de carsharing.</t>
  </si>
  <si>
    <t>Implantación sistema público de alquiler de bicicletas en la ZBE y su extensión al resto de Gijón.</t>
  </si>
  <si>
    <t>Sistema público de alquiler de bicicletas.</t>
  </si>
  <si>
    <t>Implantación sistema público de alquiler de bicicletas.</t>
  </si>
  <si>
    <t>Prestación del servicio de bicicletas eléctricas de uso compartido en Torrelavega.</t>
  </si>
  <si>
    <t>Implantación de un sistema de préstamo de bicicleta pública.</t>
  </si>
  <si>
    <t>Actuaciones para la mejora de la distribución urbana de mercancías en Almería.</t>
  </si>
  <si>
    <t>Plataforma logística de distribución de mercancías en el casco histórico de Santiago de Compostela.</t>
  </si>
  <si>
    <t>Control de uso y monitorización de las zonas de Descarga Urbana de Mercancías (Zonas DUM).</t>
  </si>
  <si>
    <t>Regulación de la DUM en ZBE en Alicante.</t>
  </si>
  <si>
    <t>Plataforma de ciclologística para la distribución de urbana de mercancías de última milla.</t>
  </si>
  <si>
    <t>Rehabilitación de las infraestructuras e instalaciones de la Fase 1 de la línea de tranvía de Vélez-Málaga.</t>
  </si>
  <si>
    <t>Compra de material rodante ferroviario para el servicio público de la Línea 1 Tranvía de Zaragoza.</t>
  </si>
  <si>
    <t>Adquisición de unidades tranviarias para la ampliación de Metrocentro entre San Bernardo y Nervión.</t>
  </si>
  <si>
    <t>Adquisición de buses para gestión indirecta.</t>
  </si>
  <si>
    <t>Adquisición de nueva flota de autobuses eléctricos para TMB.</t>
  </si>
  <si>
    <t>Adquisición de 20 autobuses eléctricos (BEV) de 12 metros.</t>
  </si>
  <si>
    <t>Adquisición de autobús eléctrico para la flota de transporte público de la ciudad.</t>
  </si>
  <si>
    <t>Adquisición 7 autobuses eléctricos renovación flota EMT Fuenlabrada.</t>
  </si>
  <si>
    <t>Autobuses eléctricos.</t>
  </si>
  <si>
    <t>Compra autobuses eléctricos.</t>
  </si>
  <si>
    <t>Renovación de la flota de autobuses urbanos de tecnología diésel por vehículos BEV.</t>
  </si>
  <si>
    <t>Adquisición de 4 autobuses eléctricos - línea 2.</t>
  </si>
  <si>
    <t>Adquisición de dos autobuses eléctricos.</t>
  </si>
  <si>
    <t>Adquisición de 68 autobuses eléctricos para la flota de transporte público.</t>
  </si>
  <si>
    <t>Compra de autobuses eléctricos.</t>
  </si>
  <si>
    <t>Adquisición vehículos 0 emisiones.</t>
  </si>
  <si>
    <t>Adquisición de 12 autobuses eléctricos.</t>
  </si>
  <si>
    <t>Compra guaguas 100% eléctricas para servicio urbano.</t>
  </si>
  <si>
    <t>Electrificación del transporte público (compra de vehículos).</t>
  </si>
  <si>
    <t>Incorporación de 8 vehículos 100% eléctrico a la flota del servicio de transporte urbano Bilbobus.</t>
  </si>
  <si>
    <t>Renovación de la flota de EMT con autobuses 100% eléctricos.</t>
  </si>
  <si>
    <t>Proyecto renovación y ampliación de 8 autobuses eléctricos flota servicio urbano de transporte.</t>
  </si>
  <si>
    <t xml:space="preserve">Adquisición de vehículos pesados, eléctricos, para la recogida de vehículos y limpieza urbana. </t>
  </si>
  <si>
    <t>Electrificación de una parte de la flota de transporte público urbano.</t>
  </si>
  <si>
    <t>Adquisición de autobuses eléctricos para la flota del transporte público urbano.</t>
  </si>
  <si>
    <t>Adquisición de autobuses articulados 100% eléctricos para la nueva línea de alta capacidad.</t>
  </si>
  <si>
    <t>Adquisición bus eléctrico para transporte público urbano.</t>
  </si>
  <si>
    <t>Adquisición de tres autobuses impulsado por hidrógeno.</t>
  </si>
  <si>
    <t>Adquisición autobuses eléctricos.</t>
  </si>
  <si>
    <t>Adquisición de vehículos propulsados por hidrogeno y flota servicio público municipal.</t>
  </si>
  <si>
    <t>Adquisición de 4 vehículos 100% eléctricos de 12 metros.</t>
  </si>
  <si>
    <t>Adquisición de autobuses para la flota de transporte público de la empresa Transportes Metropolitano.</t>
  </si>
  <si>
    <t>Adquisición de 1 vehículo de pila de combustible de hidrógeno de 12 metros.</t>
  </si>
  <si>
    <t>Adquisición de un bus eléctrico.</t>
  </si>
  <si>
    <t>Renovación de la flota de autobuses de transporte público para continuar con su transformación sostenible.</t>
  </si>
  <si>
    <t>Mejora de la eficiencia energética mediante la adquisición vehículos eléctricos para el transporte público.</t>
  </si>
  <si>
    <t>Renovación de autobuses transporte urbano.</t>
  </si>
  <si>
    <t xml:space="preserve">Adquisición de 20 autobuses eléctricos. </t>
  </si>
  <si>
    <t>Electrificación de un 25% de la flota de camiones de recogida de residuos.</t>
  </si>
  <si>
    <t>Compra de autobús autónomo y eléctrico.</t>
  </si>
  <si>
    <t>Compra de camión eléctrico de recogida lateral de residuo.</t>
  </si>
  <si>
    <t>Adquisición de 4 autobuses eléctricos para la flota de transporte público.</t>
  </si>
  <si>
    <t>Electrificación de la flota de autobuses urbanos de Esplugues de Llobregat.</t>
  </si>
  <si>
    <t>Valdepeñas cero emisiones.</t>
  </si>
  <si>
    <t>Adquisición de autobuses urbanos propulsados por energías limpias.</t>
  </si>
  <si>
    <t>Adquisición de autobús eléctrico.</t>
  </si>
  <si>
    <t>Adquisición de autobuses para transporte público.</t>
  </si>
  <si>
    <t>Electrificación del transporte público de gestión indirecta.</t>
  </si>
  <si>
    <t>Instalación de 20 puntos de carga lenta de 90 kw cada uno y adaptación de cocheras para este fin.</t>
  </si>
  <si>
    <t>Equipos de recarga eléctrica autobuses.</t>
  </si>
  <si>
    <t>Puntos de carga.</t>
  </si>
  <si>
    <t>Electrolinera asociada autobuses.</t>
  </si>
  <si>
    <t>Sistema de carga para los autobuses eléctricos.</t>
  </si>
  <si>
    <t xml:space="preserve">Electrificación del centro de operaciones del transporte en autobuses. </t>
  </si>
  <si>
    <t>Estación de carga para 12 vehículos eléctricos.</t>
  </si>
  <si>
    <t>Ampliación del centro de movilidad eléctrica.</t>
  </si>
  <si>
    <t>Instalación de electrolineras en las Cocheras del Servicio Bilbobus para carga de 8 nuevos vehículos.</t>
  </si>
  <si>
    <t>Electrificación del Centro de Operaciones de Carabanchel.</t>
  </si>
  <si>
    <t>Adaptación de cocheras del transporte público e instalación de puntos de recarga.</t>
  </si>
  <si>
    <t>Instalación de puntos de recarga eléctrica para la flota de transporte público urbano. </t>
  </si>
  <si>
    <t>Adaptación de las instalaciones de la flota a la recarga eléctrica.</t>
  </si>
  <si>
    <t>Proyecto de estación de recarga para flota de autobuses eléctricos en instalaciones autobuses urbano.</t>
  </si>
  <si>
    <t>Infraestructura necesaria para la recarga de los nuevos autobuses eléctricos.</t>
  </si>
  <si>
    <t>Electrificación de cocheras e implantación de 22 puntos de recarga.</t>
  </si>
  <si>
    <t>Adquisición cargadores e instalación fotovoltaica en cocheras para autoabastecimiento energético de la flota.</t>
  </si>
  <si>
    <t>Instalación eléctrica y puntos de recarga autobuses.</t>
  </si>
  <si>
    <t>Adquisición dispositivos de recarga de autobuses eléctricos.</t>
  </si>
  <si>
    <t>Electrificación de la cochera principal EMT València para flota de autobuses urbanos.</t>
  </si>
  <si>
    <t>Electrolinera autobuses.</t>
  </si>
  <si>
    <t>Electrificación del Centro de Operaciones del transporte urbano de Segovia.</t>
  </si>
  <si>
    <t>Adecuación e instalación de puntos de recarga eléctrica en la cochera municipal.</t>
  </si>
  <si>
    <t>Dotar al municipio de la infraestructura de recarga de vehículos eléctricos pesados.</t>
  </si>
  <si>
    <t>Videovigilancia embarcada e Información a bordo en el servicio de bus de TMB.</t>
  </si>
  <si>
    <t>Digitalización de elementos información en las estaciones de la red de Metro, operada por TMB.</t>
  </si>
  <si>
    <t>Digitalización de la gestión y mantenimiento de activos Metro.</t>
  </si>
  <si>
    <t>App Mobilitat - Implementación de herramientas de planificación de viajes y mejora de la información.</t>
  </si>
  <si>
    <t>Digitalización de procedimientos de «ticketing» y pago en transporte urbano.</t>
  </si>
  <si>
    <t>Digitalización de los modos de pago.</t>
  </si>
  <si>
    <t>Sistemas de monitorización de autobuses.</t>
  </si>
  <si>
    <t>Predicción a la demanda y sensorización de paradas.</t>
  </si>
  <si>
    <t>Sistemas expertos de planificación.</t>
  </si>
  <si>
    <t>Digitalización relaciones laborales.</t>
  </si>
  <si>
    <t>Sistemas de información y comunicación.</t>
  </si>
  <si>
    <t>Paradas y marquesinas inteligentes.</t>
  </si>
  <si>
    <t>Digitalización de actividades del taller y auxiliares.</t>
  </si>
  <si>
    <t>Software de visionado y tratamiento de imágenes para evitar incidencias.</t>
  </si>
  <si>
    <t>Sistema antiemparejamiento de autobuses.</t>
  </si>
  <si>
    <t>Sistema de control de aforos.</t>
  </si>
  <si>
    <t>Sistema SAE-SVV-SIP.</t>
  </si>
  <si>
    <t>Mejora del nivel de servicio de la EMT.</t>
  </si>
  <si>
    <t>Información en tiempo real de plazas de aparcamiento en zona regulada en Almería.</t>
  </si>
  <si>
    <t>Digitalización del TUS.</t>
  </si>
  <si>
    <t>Transformación digital y sostenibilidad del servicio urbano de transportes.</t>
  </si>
  <si>
    <t>Información en tiempo real de plazas de aparcamiento subterráneo en Almería.</t>
  </si>
  <si>
    <t>Herramienta de planificación de viajes (Matrices origen-destino).</t>
  </si>
  <si>
    <t>Proyecto de implantación de los sistemas inteligentes aplicados al transporte urbano.</t>
  </si>
  <si>
    <t>Digitalización y modernización del equipamiento de embarcado.</t>
  </si>
  <si>
    <t>MAAS. Evolución e impulso ecosistema Mobility 360.</t>
  </si>
  <si>
    <t>Digitalización actividad transporte público urbano y mejora servicio e información al usuario.</t>
  </si>
  <si>
    <t>Mejora de la eficiencia y digitalización del servicio de transporte público urbano.</t>
  </si>
  <si>
    <t>Digitalización transporte público (fase 1).</t>
  </si>
  <si>
    <t>Digitalización de la actividad de los servicios públicos de transporte para la mejora del servicio.</t>
  </si>
  <si>
    <t>Transformación digital del transporte público.</t>
  </si>
  <si>
    <t>Proyecto de transformación digital y sostenibilidad del servicio urbano de transporte de Elche.</t>
  </si>
  <si>
    <t>Digitalización de marquesinas de transporte público.</t>
  </si>
  <si>
    <t>Tarjeta ciudadana para la movilidad inteligente.</t>
  </si>
  <si>
    <t>Digitalización de servicios públicos de transporte: Tarjeta Ciudadana Inteligente.</t>
  </si>
  <si>
    <t>Digitalización de la red y la gestión de la flota de autobuses urbanos.</t>
  </si>
  <si>
    <t>Pantallas para información de autobuses. Mejora nivel de servicio.</t>
  </si>
  <si>
    <t>Implantación de un Enterprise Resource Planning (ERP).</t>
  </si>
  <si>
    <t>Sistema de gestión de flota de autobuses de transporte urbano colectivo de la ciudad de València.</t>
  </si>
  <si>
    <t>Adquisición sistemas inteligentes. Paradas de bus, paneles de información embarcados y app información servicio bus.</t>
  </si>
  <si>
    <t>Transformación digital del servicio público de transporte.</t>
  </si>
  <si>
    <t>Información en tiempo real en paradas del bus urbano (marquesinas inteligentes).</t>
  </si>
  <si>
    <t>Mejora y desarrollo de los servicios de digitalización para los servicios de movilidad sostenible.</t>
  </si>
  <si>
    <t>Explotación, análisis y visualización de datos y Business Intelligence.</t>
  </si>
  <si>
    <t>Digitalización y gestión inteligente de la infraestructura ciclista.</t>
  </si>
  <si>
    <t>Ciudades conectadas.</t>
  </si>
  <si>
    <t>Digitalización del transporte.</t>
  </si>
  <si>
    <t>Gestión inteligente y sostenible del tráfico de la ciudad de Almería.</t>
  </si>
  <si>
    <t>Gestión inteligente de la movilidad.</t>
  </si>
  <si>
    <t>Implantación de un Sistema de Control Inteligente y Sostenible del tráfico y la movilidad.</t>
  </si>
  <si>
    <t>Tecnificación, modernización y control de la infraestructura de gestión del tráfico.</t>
  </si>
  <si>
    <t>Datos abiertos para la digitalización de la movilidad e implementación de servicios C-ITS.</t>
  </si>
  <si>
    <t>Sistema centralizado para la gestión del tráfico y priorización del transporte público.</t>
  </si>
  <si>
    <t>Modelo de movilidad digital de la ciudad de Madrid.</t>
  </si>
  <si>
    <t>Digitalización de la movilidad.</t>
  </si>
  <si>
    <t>BIG DATA movilidad real Ciudad de Madrid.</t>
  </si>
  <si>
    <t>Centralización y gestión inteligente de la red de semáforos para la optimización del tráfico.</t>
  </si>
  <si>
    <t>Digitalización de los servicios de movilidad (Aplicaciones SMOU y SPRO).</t>
  </si>
  <si>
    <t>Sensorización de las plazas de estacionamiento de zona verde y ampliación de zona azul.</t>
  </si>
  <si>
    <t>Centro de control y gestión integral de movilidad.</t>
  </si>
  <si>
    <t>Sistema digital de videovigilancia para el control de tráfico.</t>
  </si>
  <si>
    <t>Dotación de marquesinas y paradas dinámicas del servicio de autobuses.</t>
  </si>
  <si>
    <t>Ampliación de las capacidades técnicas de la ZBE.</t>
  </si>
  <si>
    <t>Nuevas cámaras ZBE accesos centro.</t>
  </si>
  <si>
    <t>Plataforma de gestión vídeo. (Renovación de servidores y espacio de almacenamiento.</t>
  </si>
  <si>
    <t>Instalación de cámaras accesos segundo anillo del control perimetral.</t>
  </si>
  <si>
    <t>Despliegue de la Red de Vigilancia y Control de la Calidad del Aire y del Nivel del Ruido.</t>
  </si>
  <si>
    <t xml:space="preserve">Implantación del ORA ambiental. </t>
  </si>
  <si>
    <t>Mejora del control de la Zona de Bajas Emisiones (ZBE).</t>
  </si>
  <si>
    <t>Actuaciones complementarias zona de bajas emisiones.</t>
  </si>
  <si>
    <t>Actuaciones complementarias a la Zona de Bajas Emisiones.</t>
  </si>
  <si>
    <t xml:space="preserve">Información y sistemas de enforcement. </t>
  </si>
  <si>
    <t>Tecnologías para el despliegue completo de la zona de bajas emisiones (ZBE) de L'Hospitalet per cont.</t>
  </si>
  <si>
    <t>Implantación sistema de monitorización ambiental para control de calidad del aire y nivel de ruido.</t>
  </si>
  <si>
    <t>Medidas de puesta en marcha y control de la ZBE.</t>
  </si>
  <si>
    <t>Actuaciones complementarias de información y control de la ZBE Sabadell.</t>
  </si>
  <si>
    <t>Sistema de información y control “Ponferrada ZBE”.</t>
  </si>
  <si>
    <t>Medidas complementarias de la ZBE.</t>
  </si>
  <si>
    <t>Actuación complementaria a la Zona de Bajas Emisiones (ZBE).</t>
  </si>
  <si>
    <t>Sistema de gestión de las áreas complementarias para la implantación de la ZBE.</t>
  </si>
  <si>
    <t>Sistemas de gestión de la Zona de Bajas Emisiones.</t>
  </si>
  <si>
    <t>Paneles con información en tiempo real de las plazas disponibles en 5 estacionamientos de la ciudad.</t>
  </si>
  <si>
    <t>Implantación y puesta en marcha ZBE Cartagena (complementarias).</t>
  </si>
  <si>
    <t>Actuaciones complementarias a las Zonas de Bajas Emisiones.</t>
  </si>
  <si>
    <t>Actuaciones para complementar la instauración de una ZBE en la Zona centro de Donostia/SS.</t>
  </si>
  <si>
    <t>Fortalecimiento de la ZBE.</t>
  </si>
  <si>
    <t>Actuaciones complementarias a la ZBE de la calzada – sensórica.</t>
  </si>
  <si>
    <t>Actuación complementaria para la implantación de una ZBE en la ciudad de València.</t>
  </si>
  <si>
    <t>Actuaciones complementarias a la creación de ZBE.</t>
  </si>
  <si>
    <t xml:space="preserve">Sistema de sensorización, captura y explotación de datos medioambientales. </t>
  </si>
  <si>
    <t>Construcción y puesta en servicio de carril bus exclusivo para conexión campus universitario.</t>
  </si>
  <si>
    <t>Ampliación de la red de plataformas reservadas destinadas a carriles bus.</t>
  </si>
  <si>
    <t>Red de Carriles Bus Fase 1.</t>
  </si>
  <si>
    <t>Plataforma reservada en la calle Juan Flórez (carril bus en sentido entrada a la ciudad).</t>
  </si>
  <si>
    <t>Red de Carriles Bus Fase 2.</t>
  </si>
  <si>
    <t>Línea de alta capacidad en carril bus segregado entre Torreblanca-Sevilla Este y Santa Justa.</t>
  </si>
  <si>
    <t>Carriles de priorización para transporte colectivo en la ZBE y su conexión con el resto de la ciudad.</t>
  </si>
  <si>
    <t>Peatonalizaciones Plaza Lavaderos, Calles Roma y Fco. Grandmontagne.</t>
  </si>
  <si>
    <t>Mejora de la eficiencia de la red de autobuses</t>
  </si>
  <si>
    <t xml:space="preserve">Plataforma reservada para Servicio Publico Carril Bus 4ª Fase y reurbanización de márgenes. </t>
  </si>
  <si>
    <t>Aparcamientos seguros para bicicletas.</t>
  </si>
  <si>
    <t>Infraestructura ciclista.</t>
  </si>
  <si>
    <t xml:space="preserve">Ejecución de las medidas del Plan Director de la Bicicleta. </t>
  </si>
  <si>
    <t>Desarrollo e implantación de los itinerarios ciclistas definidos en la Red Infraestructuras Ciclista.</t>
  </si>
  <si>
    <t>Ejecución de itinerario ciclista y peatonal. Avda. de la Hispanidad.</t>
  </si>
  <si>
    <t>Pasarela peatonal y ciclista sobre la M-503 con carril bici y senda peatonal anexos.</t>
  </si>
  <si>
    <t>Pasarela peatonal y ciclista sobre la M-508 con carril bici y senda peatonal anexos.</t>
  </si>
  <si>
    <t>Conexión ciclista y peatonal de la zona industrial a través del puente A-13.</t>
  </si>
  <si>
    <t>Red de aparcamientos seguros para bicicletas.</t>
  </si>
  <si>
    <t>Carril bici entre Girona y Vilablareix y aparcamiento seguro de bicicletas.</t>
  </si>
  <si>
    <t>Nuevo carril bici para bicicletas y VMP anexo a la carretera de Balerma-Guardias Viejas.</t>
  </si>
  <si>
    <t>Extensión de la red ciclable.</t>
  </si>
  <si>
    <t>Nuevo carril bici para bicicletas y VMP entre el Polígono Industrial La Redonda y Las Norias.</t>
  </si>
  <si>
    <t>Extensión de la red de aparcamientos seguros de bicicletas.</t>
  </si>
  <si>
    <t>Ampliación de la dotación de aparcamientos para bicicletas y VMP en espacios públicos.</t>
  </si>
  <si>
    <t>Reducción del tráfico en itinerarios de acceso al Polígono Industrial de “Las Capellanías”.</t>
  </si>
  <si>
    <t>Potenciación de la movilidad ciclo-peatonal y mejora de la seguridad vial en el norte del campus universitario.</t>
  </si>
  <si>
    <t>Carril bici Tetuán.</t>
  </si>
  <si>
    <t>Carriles bici de acceso a zonas de bajas emisiones.</t>
  </si>
  <si>
    <t>Proyecto de pavimentación, senda peatonal y carril bici de Los Llaos a Miranda.</t>
  </si>
  <si>
    <t>Carriles bici de conexión periurbana.</t>
  </si>
  <si>
    <t>Ampliación y mejora de la infraestructura ciclista en Granollers.</t>
  </si>
  <si>
    <t>Proyecto de obras de mejora, reforma y creación de infraestructura ciclista en el entorno urbano.</t>
  </si>
  <si>
    <t>Acondicionamiento de una red urbana de itinerarios para bicicletas.</t>
  </si>
  <si>
    <t>Creación, remodelación y mejora de carriles reservados para bicicletas.</t>
  </si>
  <si>
    <t>Nuevos itinerarios ciclistas.</t>
  </si>
  <si>
    <t>Itinerarios para completar la red ciclable.</t>
  </si>
  <si>
    <t>Completar el cerramiento del Anillo Ciclista-Carril Bici actual.</t>
  </si>
  <si>
    <t>Ejes de carril bici y peatones de acceso al polígono industrial El Segre y escuelas periurbanas.</t>
  </si>
  <si>
    <t>Implantación de un carril bici en la Carretera E-10.</t>
  </si>
  <si>
    <t>Conexión de municipios del Alfoz con zona peatonalizada centro ciudad por medio de carril bici.</t>
  </si>
  <si>
    <t>Ampliación y mejora de la conexión de la infraestructura ciclista municipal.</t>
  </si>
  <si>
    <t>Conexión peatonal y ciclista de Lugones y la Fresneda.</t>
  </si>
  <si>
    <t>PIUCA: Plan de integración urbana de carretera de la Algameca (fase 1 y 3).</t>
  </si>
  <si>
    <t>Carril bici calle Esparta y calle ingeniero de la cierva.</t>
  </si>
  <si>
    <t>Carril bici vía verde. Tramo Víctor Beltrí hasta plaza Canthal (barrio peral).</t>
  </si>
  <si>
    <t>Mejora de la movilidad. Carril bici UCAM.</t>
  </si>
  <si>
    <t>Ejecución de carriles bici.</t>
  </si>
  <si>
    <t>Proyecto construcción carril de coexistencia para mejorar movilidad cero emisiones.</t>
  </si>
  <si>
    <t>Ampliación de vías ciclables, acciones para completar la malla urbana.</t>
  </si>
  <si>
    <t>Implantación de carriles para bicicletas.</t>
  </si>
  <si>
    <t>Carriles bici en Badajoz.</t>
  </si>
  <si>
    <t>Carriles reservados para bicicletas y VMP en la ZBE y su conexión con el resto de la ciudad.</t>
  </si>
  <si>
    <t>Itinerario ciclista acceso a eje interurbano Getxo-Bilbao en avenida Zugazarte.</t>
  </si>
  <si>
    <t>Nueva red de carril bici.</t>
  </si>
  <si>
    <t>Actuaciones de infraestructura ciclista-VMP y aparcamientos seguros.</t>
  </si>
  <si>
    <t>Carril-bici avenida 4 de diciembre.</t>
  </si>
  <si>
    <t>Carril-bici carretera isla menor, conexión con polígonos industriales.</t>
  </si>
  <si>
    <t>Carril bici eje del agua. Tramos 3, 4 y 5.</t>
  </si>
  <si>
    <t>Carril ciclable de la red metropolitana correspondiente a la conexión con L'Hospitalet de Llobregat.</t>
  </si>
  <si>
    <t>Creación de carril-bici de nueva construcción en Avda. Marqués de la vega de Armijo, Montilla.</t>
  </si>
  <si>
    <t>Carril ciclo-peatonal entre los núcleos urbanos de Campohermoso y san isidro; Níjar.</t>
  </si>
  <si>
    <t>Red principal y secundaria de carril bici.</t>
  </si>
  <si>
    <t>Ampliación de la infraestructura de movilidad ciclista de Lucena.</t>
  </si>
  <si>
    <t>Actuación 1: Camino bici a diferentes urbanizaciones.</t>
  </si>
  <si>
    <t>Nueva pasarela para peatones y bicicletas desde la manzana de equipamiento hasta el Parque Central.</t>
  </si>
  <si>
    <t>Prolongación del carril bici de la Calle Leonardo Rucabado.</t>
  </si>
  <si>
    <t>Mejora y ampliación del carril bici actual e instalación de aparcamientos seguros para bicicletas.</t>
  </si>
  <si>
    <t>Implantación de carriles para bicicletas y vehículos de movilidad personal (VMP) e instalación de aparcamientos.</t>
  </si>
  <si>
    <t>Configuración de la red ciclista estructurante. Carril bici N-340.</t>
  </si>
  <si>
    <t>Plataforma para bicicletas y otros VMP (vía ciclista) para el Valle de Egüés.</t>
  </si>
  <si>
    <t>Mejora de la señalización de la BICIVIA.</t>
  </si>
  <si>
    <t>Ampliación del a red ciclista con carriles bici segregados y protegidos.  </t>
  </si>
  <si>
    <t>Ampliación de la red de plataformas reservadas destinadas a carriles bici.</t>
  </si>
  <si>
    <t>Adecuación de vías para la creación de carril bici.</t>
  </si>
  <si>
    <t>Ejecución de vías ciclistas, red de aparcabicis y aforadores de bicicletas y patinetes.</t>
  </si>
  <si>
    <t>Ampliación de la red de carriles bici.</t>
  </si>
  <si>
    <t>Red ciclista fase 1.</t>
  </si>
  <si>
    <t>Implantación de la red de atención especial a la movilidad de bicicletas y VMP.</t>
  </si>
  <si>
    <t>Red ciclista fase 2.</t>
  </si>
  <si>
    <t>Completar la red ciclable de la ciudad.</t>
  </si>
  <si>
    <t>Carril bici estructurante e integrador Centro Histórico-Ensanches.  </t>
  </si>
  <si>
    <t>Adecuación de vías y espacio urbano para bicicletas y/o VMP.</t>
  </si>
  <si>
    <t>Adecuación red de carril bici.</t>
  </si>
  <si>
    <t>Accesibilidades paradas de bus urbano.</t>
  </si>
  <si>
    <t xml:space="preserve">Redacción de Plan Director de Bici y ejecución de carriles bici. </t>
  </si>
  <si>
    <t>Adecuación del espacio urbano para el desarrollo de la red ciclable de Vilassar de Mar.</t>
  </si>
  <si>
    <t>Adecuación Pº Parra y calle Aire para construcción y ampliación de carril bici y mejora de accesibilidad.</t>
  </si>
  <si>
    <t>Nuevos itinerarios pedaleables y VMP que generarán continuidad-conectividad urbana e interurbana.</t>
  </si>
  <si>
    <t>Proyecto de mejora y revegetación de las zonas verdes alrededor del tanatorio.</t>
  </si>
  <si>
    <t>Carril bici Avenida Barcelona.</t>
  </si>
  <si>
    <t>Adecuación del trazado de conexión palacio de congresos con el cementerio judío.</t>
  </si>
  <si>
    <t>Adecuación de vías y espacio urbano para bicicletas y vehículos de movilidad personal.</t>
  </si>
  <si>
    <t>Configuración de la red ciclista estructurante. Carril bici La Zorrera y Carretera del Pradillo.</t>
  </si>
  <si>
    <t>Una infraestructura ciclista conectada y segura para todos en Yecla.</t>
  </si>
  <si>
    <t>Vía ciclista e itinerario peatonal de acceso al polígono Can Bros</t>
  </si>
  <si>
    <t>Conformación de eje ciclista y para vehículos de movilidad personal.</t>
  </si>
  <si>
    <t>Reforma para la naturalización y conversión en zona de peatones de la parte superior de La Rambla.</t>
  </si>
  <si>
    <t xml:space="preserve">Medidas para la mejora de la accesibilidad. </t>
  </si>
  <si>
    <t xml:space="preserve">Construcción de plataforma peatonal sobre el ferrocarril. </t>
  </si>
  <si>
    <t>Ejecución de urbanización de Área de Prioridad Peatonal Distrito Centro.</t>
  </si>
  <si>
    <t>Mejora de la oferta peatonal. Ampliación aceras calles Temple, Ramón Llull y Antoni Planas.</t>
  </si>
  <si>
    <t>Mejora de la oferta peatonal. Peatonalización.</t>
  </si>
  <si>
    <t>Mejora de la oferta peatonal. Mejora Calle Sa Sinia d'en Gil.</t>
  </si>
  <si>
    <t>Mejora de la oferta peatonal. Mejora aceras en Son Dameto.</t>
  </si>
  <si>
    <t>Remodelación del casco urbano de la Estación en Pozuelo de Alarcón, fase 1.</t>
  </si>
  <si>
    <t>Mejora de la accesibilidad en la plaza de la Puebla.</t>
  </si>
  <si>
    <t>Remodelación del casco urbano de la Estación en Pozuelo de Alarcón, fase 2.</t>
  </si>
  <si>
    <t>Peatonalización de la calle Guardia Civil.</t>
  </si>
  <si>
    <t>Remodelación de la calle Fundición para creación de plataforma de coexistencia.</t>
  </si>
  <si>
    <t>Remodelación de calle Sagasta para creación de plataforma de coexistencia.</t>
  </si>
  <si>
    <t>Mejoras puntuales de itinerarios peatonales.</t>
  </si>
  <si>
    <t>Acera de conexión entre dos barrios.</t>
  </si>
  <si>
    <t>Remodelación de la Plaza de la Administración Vieja y entorno y de la calle Marcos.</t>
  </si>
  <si>
    <t>Rehabilitación y transformación del entorno urbano de la Gran Vía. Fase II.</t>
  </si>
  <si>
    <t>Conjunto de actuaciones de adecuación y peatonalización de itinerarios que mejoren la accesibilidad.</t>
  </si>
  <si>
    <t>Creación de la supermanzana de Zabalgana.</t>
  </si>
  <si>
    <t>Acceso al monumento de San Cristóbal y acondicionamiento de espacio libre en UA-34.</t>
  </si>
  <si>
    <t>Peatonalización y mejora de la accesibilidad en el ámbito sur de la supermanzana central.</t>
  </si>
  <si>
    <t>Peatonalización y mejora de la accesibilidad en el área de Aldabe.</t>
  </si>
  <si>
    <t>Adecuación y mejora de la movilidad de pasarela peatonal sobre C/Gaceta.</t>
  </si>
  <si>
    <t>Intervenciones tácticas para ampliar espacio peatonal en calzada.</t>
  </si>
  <si>
    <t>Movilidad escolar sostenible y segura, adecuación espacios, itinerarios peatonales y accesibilidad.</t>
  </si>
  <si>
    <t xml:space="preserve">Peatonalización de calles. </t>
  </si>
  <si>
    <t xml:space="preserve">Mejora de la accesibilidad y ampliación de aceras. </t>
  </si>
  <si>
    <t>Movilidad vertical Juan XXIII.</t>
  </si>
  <si>
    <t>Peatonalización Cuesta San Blas, calle Ancha y Ramón y Cajal.</t>
  </si>
  <si>
    <t>Peatonalización Avenida Fred Olsen.</t>
  </si>
  <si>
    <t>Peatonalización zona centro.</t>
  </si>
  <si>
    <t>Peatonalización zona iglesia san Juan Bautista y barrio San Juan.</t>
  </si>
  <si>
    <t>Peatonalización zona universidad-palacio de congresos.</t>
  </si>
  <si>
    <t>Actuaciones de peatonalización en el ámbito de la ZBE.</t>
  </si>
  <si>
    <t>Peatonalización de espacios urbanos y mejora de la accesibilidad con la permeabilización de barreras.</t>
  </si>
  <si>
    <t>Fase 5 PMUS. Proyecto peatonalización del Eje T. Gallego-M. Molins-P. Altozano-P. Libertad.</t>
  </si>
  <si>
    <t>Obra de adecuación de accesos a la Estación de Autobuses de Albacete.</t>
  </si>
  <si>
    <t>Peatonalización del entorno de la iglesia de Sant Vicenç.</t>
  </si>
  <si>
    <t>Obras ampliación peatonal paso superior sobre línea C-5 a la altura del PK. 14+715.</t>
  </si>
  <si>
    <t>Remodelación de la calle Imeldo Serís.</t>
  </si>
  <si>
    <t>Remodelación de la calle La Rosa.</t>
  </si>
  <si>
    <t>Proyecto integral para la mejora de la accesibilidad y fomento de itinerarios peatonales.</t>
  </si>
  <si>
    <t>Mejora de la accesibilidad vertical en los barrios de montaña (ascensores y escaleras).</t>
  </si>
  <si>
    <t>Peatonalización entre la puerta de la muralla "Bispo Odoario" y Plaza de Ferrol.</t>
  </si>
  <si>
    <t>Adecuación zonas e itinerarios peatonales y ciclistas y mejora permeabilidad Gran Vía - Balcó Ripoll.</t>
  </si>
  <si>
    <t>Adecuación para circulación peatonal de varias calles de la zona de bajas emisiones “Ponferrada ZBE”.</t>
  </si>
  <si>
    <t>Peatonalización del Barrio Histórico del Alter (fase III).</t>
  </si>
  <si>
    <t>Adecuación itinerarios peatonales.</t>
  </si>
  <si>
    <t>Incremento de la permeabilidad entre El Lugar y La Banda. Pasarela peatonal sobre el río Iro.</t>
  </si>
  <si>
    <t>Creación de supermanzanas.</t>
  </si>
  <si>
    <t>Red de Itinerarios peatonales accesibles Fase 1.</t>
  </si>
  <si>
    <t>Corazón verde entre murallas: plaza de Ferrol.</t>
  </si>
  <si>
    <t>Actuaciones infraestructura Gran Vía-Balcó Ripoll para peatonalizar espacio público y calmar tráfico.</t>
  </si>
  <si>
    <t>Red de Itinerarios peatonales accesibles Fase 2.</t>
  </si>
  <si>
    <t>Corazón verde entre murallas: Plaza de Santo domingo y Calle Teatro.</t>
  </si>
  <si>
    <t>Adecuación espacios urbanos para implementar zonas e itinerarios peatonales y mejora accesibilidad.</t>
  </si>
  <si>
    <t>Implantación de Vía Verde sobre antiguo trazado ferroviario. Fase II.</t>
  </si>
  <si>
    <t>Adecuación de la calle Martí Julià para la implementación de itinerarios peatonales y mejora</t>
  </si>
  <si>
    <t>Mejora de la accesibilidad en el ámbito de la peatonalización del centro urbano de Alcoi.</t>
  </si>
  <si>
    <t>Prioridades de actuación para mejorar la movilidad del peatón en Molina de Segura.</t>
  </si>
  <si>
    <t>Mejora de seguridad peatonal, walkability y accesibilidad universal en viales.</t>
  </si>
  <si>
    <t>Adecuación de espacios urbanos para la implementación de itinerarios peatonales y accesibles.</t>
  </si>
  <si>
    <t>Nuevos ejes de peatones, bicicletas y transporte público en los ejes básicos de la ZBE.</t>
  </si>
  <si>
    <t>Actuaciones de peatonalización en el entorno del Centro Tradicional de Alicante.</t>
  </si>
  <si>
    <t>Mejora accesibilidad de las Rondas.</t>
  </si>
  <si>
    <t>Remodelación de diversas calles de la ciudad para la mejora de la movilidad sostenible.</t>
  </si>
  <si>
    <t>Peatonalización sostenible de las calles Ciruela, Plaza del Pilar, Avda. Rey Santo y Pje. G. Ortega.</t>
  </si>
  <si>
    <t>Urbanización de las calles López Peláez y Josepa Massanes.</t>
  </si>
  <si>
    <t>Peatonalización sostenible de las calles Juan II, Postas, Alfonso X, Reyes, Prado y Caballeros.</t>
  </si>
  <si>
    <t>Entornos escolares.</t>
  </si>
  <si>
    <t>Movilidad vertical en Trinitarios.</t>
  </si>
  <si>
    <t>Pasos peatonales seguros.</t>
  </si>
  <si>
    <t>Implantación de Barrios para peatones.</t>
  </si>
  <si>
    <t>Medidas de peatonalización.</t>
  </si>
  <si>
    <t>Creación de un eje verde urbano (Avda. Del Canal).</t>
  </si>
  <si>
    <t>Acondicionamiento urbano de las plazas del General Prim y San Esteban.</t>
  </si>
  <si>
    <t>Peatonalización del carrer Canyelles.</t>
  </si>
  <si>
    <t>Itinerarios peatonales y caminos escolares seguros.</t>
  </si>
  <si>
    <t>Peatonalización de calles y mejora de la accesibilidad mediante elementos electromecánicos.</t>
  </si>
  <si>
    <t>Plataforma única y peatonalización de la calle Juan Carlos I.</t>
  </si>
  <si>
    <t>Adecuación de espacio urbano para infraestructura ciclista y peatonal.</t>
  </si>
  <si>
    <t>Adecuación espacios para itinerarios peatonales y mejora de la accesibilidad - ecomanzana en la ZBE.</t>
  </si>
  <si>
    <t>Actuación para calmar el tráfico rodado.</t>
  </si>
  <si>
    <t>Ampliación del espacio para el peatón.</t>
  </si>
  <si>
    <t>Nueva ordenación de la Calle García Margallo y Plazoleta del Rastro.</t>
  </si>
  <si>
    <t>Caminos escolares.</t>
  </si>
  <si>
    <t>Acondicionamiento urbano de la calle Miguel Fluiters.</t>
  </si>
  <si>
    <t>Mejora y ampliación de zonas peatonales en el casco histórico y zona de influencia.</t>
  </si>
  <si>
    <t>Urbanización del Paseo de la Salzereda. Fase III.</t>
  </si>
  <si>
    <t>Urbanización del nuevo Paseo Fluvial del Barrio de Safaretjos.</t>
  </si>
  <si>
    <t>Urbanización del Paseo Besòs.</t>
  </si>
  <si>
    <t>Urbanización y mejora movilidad vertical eje peatonal C. Bruc. Tramo: C. Valentí Escalas – C. Mas Ma</t>
  </si>
  <si>
    <t>Urbanización de la Calle Sants.</t>
  </si>
  <si>
    <t>Mejora accesibilidad universal mediante ascensor vertical y pasarela en calle Arene.</t>
  </si>
  <si>
    <t>Peatonalización de la Plaza de la Candelaria.</t>
  </si>
  <si>
    <t>Creación Espacio Urbano Plaza de Arriba. </t>
  </si>
  <si>
    <t>Implementación de zonas e itinerarios peatonales y mejora de la accesibilidad.</t>
  </si>
  <si>
    <t>Creación de espacio urbano Plaza Joan Miró.  </t>
  </si>
  <si>
    <t>Acondicionamiento Paseo de la Mora y Barrio de la Tafalera.</t>
  </si>
  <si>
    <t>Mejora de la accesibilidad en las paradas de bus.</t>
  </si>
  <si>
    <t>Regeneración urbana, mejora de la accesibilidad y de la sostenibilidad de la Calle Real.</t>
  </si>
  <si>
    <t>Peatonalización de la calle Cristina Baixa, del Pont de França y sus accesos.</t>
  </si>
  <si>
    <t>Adecuación y mejora de la accesibilidad de itinerarios de la red municipal de peatones.</t>
  </si>
  <si>
    <t>Camino de conexión para peatones de dos ámbitos del Parc dels Torrents.</t>
  </si>
  <si>
    <t>Urbanización de la Plaza del Ayuntamiento y colindantes.</t>
  </si>
  <si>
    <t>Peatonalización y mejora de la accesibilidad del centro urbano de Barberà del Vallès.</t>
  </si>
  <si>
    <t>Proyecto de reurbanización Calle Uruguay y Calle Brasil.</t>
  </si>
  <si>
    <t>Humanización y peatonalización de áreas estratégicas del Casco Histórico.</t>
  </si>
  <si>
    <t>Adecuación de C/ Murcia para ampliación de espacios peatonales y mejora de accesibilidad.</t>
  </si>
  <si>
    <t>Reurbanización integral de las calles Falguera y Batista.</t>
  </si>
  <si>
    <t xml:space="preserve">Adecuación y reposición de las aceras de la calle Mossen Manya y Sebastián Juan Arbó. </t>
  </si>
  <si>
    <t>Reurbanización integral de la calle Agustín Domingo (Fase 2).</t>
  </si>
  <si>
    <t>Implantación del Plan de Accesibilidad Universal de la vía pública.</t>
  </si>
  <si>
    <t>Transformación de la calle Barcelona en Itinerario Peatonal accesible y creación de un carril bici.</t>
  </si>
  <si>
    <t>Pacificación del espacio interno y mejora de los itinerarios peatonales en entornos escolares.</t>
  </si>
  <si>
    <t>Implantación de actuaciones de adecuación de la vía pública. Proyecto participativo "Construim".</t>
  </si>
  <si>
    <t>Adecuación del espacio urbano entre calle Muro y Paseo Pamplona (Fase II).</t>
  </si>
  <si>
    <t>Ascensor nº 1 entre las calles Ubitxa y San Cristóbal.</t>
  </si>
  <si>
    <t>Adecuación de vial para implementar la movilidad limpia y superar las barreras del tren y el rio.</t>
  </si>
  <si>
    <t>Ascensor nº 2 entre las calles Ubitxa y San Cristóbal.</t>
  </si>
  <si>
    <t>Camí de l’aigua. Rehabilitación urbana y peatonalización en los cascos históricos.  Fase III.</t>
  </si>
  <si>
    <t>Implementación de ascensor en Grupo Fontuso.</t>
  </si>
  <si>
    <t xml:space="preserve">Adecuación en materia de peatonalización y accesibilidad en Zona Comercial Abierta del casco urbano. </t>
  </si>
  <si>
    <t>Prioridades de actuación para mejorar la movilidad del peatón en Yecla.</t>
  </si>
  <si>
    <t>Implementación de itinerarios peatonales y carril bici.</t>
  </si>
  <si>
    <t>Mejora de las condiciones de accesibilidad de la Calle del Mestre Palau.</t>
  </si>
  <si>
    <t>Ejes Cívicos y Comerciales en el Centro Histórico.</t>
  </si>
  <si>
    <t>Conformación de un eje peatonal accesible, sin barreras arquitectónicas.</t>
  </si>
  <si>
    <t xml:space="preserve">Reurbanización de la Av. República Argentina desde la Calle Travessera hasta la Urb. "PISA". </t>
  </si>
  <si>
    <t>Ampliación de las aceras de la Calle Tirso de Molina y Calle Albert Einstein.</t>
  </si>
  <si>
    <t>Mejora tránsito peatonal intersecciones y cruces ZBE Distrito Centro.</t>
  </si>
  <si>
    <t>Ampliación acera norte de la Av. República Argentina entre C. Mossèn Andreu y Av. Sant Ildefons.</t>
  </si>
  <si>
    <t>La Vereda. Fase I.</t>
  </si>
  <si>
    <t>Movilidad urbana sostenible en la zona centro de Zamora.</t>
  </si>
  <si>
    <t>Mejora de ejes peatonales.</t>
  </si>
  <si>
    <t>Actuaciones de mejora de la accesibilidad y calmado del tráfico rodado.</t>
  </si>
  <si>
    <t>Mejora en la movilidad y accesibilidad en distintas zonas de la ciudad.</t>
  </si>
  <si>
    <t xml:space="preserve">Señalización, semáforos y obras de elevación de la calzada para calmar el tráfico. </t>
  </si>
  <si>
    <t>Movilidad escolar sostenible y segura-actuaciones para calmar el tráfico rodado.</t>
  </si>
  <si>
    <t>Mejora en la movilidad y accesibilidad en Avda. Gustavo Adolfo Bécquer.</t>
  </si>
  <si>
    <t>Acondicionamiento de pasos de peatones accesibles e inteligentes.</t>
  </si>
  <si>
    <t>Mejora de la movilidad mediante señalización e iluminación reforzada.</t>
  </si>
  <si>
    <t>Mejora movilidad, seguridad vial y aparcamiento en el Polígono Industrial y de ocio de Pla d'en Boet.</t>
  </si>
  <si>
    <t>Señalización de calmado de tráfico.</t>
  </si>
  <si>
    <t>Proyecto de adecuación calle Marcos Torniello y plaza Merced: Peatonalización y restricción tráfico.</t>
  </si>
  <si>
    <t>Transformación Calle El Greco y Calle Valencia.</t>
  </si>
  <si>
    <t>Accesibilidad entornos escolares, adecuación itinerarios de caminos escolares.</t>
  </si>
  <si>
    <t>Proyecto de adecuación calle Severo Ochoa y plaza Carbayedo: Peatonalización y restricción tráfico.</t>
  </si>
  <si>
    <t xml:space="preserve">Acondicionamiento de Trama Urbana Calle Manolo Millares. </t>
  </si>
  <si>
    <t>Reurbanización del Camí Ral (Tramo entre C. Cooperativa y C. Lepanto).</t>
  </si>
  <si>
    <t>Adecuación de la Calle Ildefonso Valls de la Torre.</t>
  </si>
  <si>
    <t>Adecuación modal (Zona prioridad central, zona 1, zona 4 y calle Moyano).</t>
  </si>
  <si>
    <t>Actuaciones para calmar el tráfico rodado.</t>
  </si>
  <si>
    <t>Smart Utrera. Fase II.</t>
  </si>
  <si>
    <t>Reurbanización de la Calle Santa Elena.</t>
  </si>
  <si>
    <t>Implementación de sistemas de “enforcement”</t>
  </si>
  <si>
    <t>Reurbanización de las calles del entorno de la Plaza de San Juan.</t>
  </si>
  <si>
    <t>Sistema de detección de infracción por salto de semáforo en rojo y giros indebidos.</t>
  </si>
  <si>
    <t>Reducción de la capacidad viaria en los ejes de acceso a la ciudad (Meridiana).</t>
  </si>
  <si>
    <t>Barcelona ciudad 30.</t>
  </si>
  <si>
    <t>Construcción nueva rotonda en la N-II.</t>
  </si>
  <si>
    <t>Actuaciones para calmar el tráfico rodado en calles del núcleo de Balerma.</t>
  </si>
  <si>
    <t>Entornos escolares seguros y saludables (zonas urbanas de atmosfera protegida ZUAP).</t>
  </si>
  <si>
    <t>Un nuevo modelo de red e infraestructura más equitativo para las personas de Molina de Segura.</t>
  </si>
  <si>
    <t>Medidas de calmado del tráfico y mejora de la movilidad sostenible en los ejes Gadea-Federico Soto.</t>
  </si>
  <si>
    <t>Calmado de tráfico en las calles Graciano y J. Lennon.</t>
  </si>
  <si>
    <t>Actuaciones para calmar el tráfico rodado en el centro de El Ejido.</t>
  </si>
  <si>
    <t>Proyecto de mejora de seguridad peatonal y walkability mediante pasos de peatones inteligentes.</t>
  </si>
  <si>
    <t>Medidas de pacificación.</t>
  </si>
  <si>
    <t>Medidas para la pacificación del tráfico y remodelación de cruces para su regulación.</t>
  </si>
  <si>
    <t>Pacificación de calles aledañas a la ZBE.</t>
  </si>
  <si>
    <t>Obras de mejora para calmar el tráfico rodado dentro de la ZBE.</t>
  </si>
  <si>
    <t>Semipeatonalización y creación de ZBE y mejora calidad ambiental en calle Mayor fase 1.</t>
  </si>
  <si>
    <t>ZBE y descarbonización mediante corredor pulmón verde urbano en plaza Estación Areeta.</t>
  </si>
  <si>
    <t>Actuaciones para calmar el tráfico rodado (infraestructura).</t>
  </si>
  <si>
    <t>Pacificación de la red viaria secundaria de tráfico.</t>
  </si>
  <si>
    <t>Digitalización y modernización de la red semafórica que da acceso al núcleo histórico.</t>
  </si>
  <si>
    <t>Pacificación mediante Urbanización de la Calle Cervantes.</t>
  </si>
  <si>
    <t>Adquisición e instalación de pasos de peatones inteligentes.</t>
  </si>
  <si>
    <t>Calmado del tráfico en el barrio María Jesús.</t>
  </si>
  <si>
    <t>Actuación 2: Calmado de tráfico en entornos escolares.</t>
  </si>
  <si>
    <t>Actuaciones de peatonalización y mejora de la accesibilidad.</t>
  </si>
  <si>
    <t>Proyecto de urbanización para la remodelación de la calle Agapito Martínez.</t>
  </si>
  <si>
    <t>Calmado de tráfico en la Avda. Iparragirre.</t>
  </si>
  <si>
    <t>Actuaciones para la señalización de pasos peatonales y el calmado del tráfico rodado.</t>
  </si>
  <si>
    <t>Humanización del Paseo del Balneario para integrar las manzanas Parque Central y Balneario de Arteixo.</t>
  </si>
  <si>
    <t xml:space="preserve">Un nuevo modelo de red e infraestructura más equitativo para las personas de Yecla y la movilidad. </t>
  </si>
  <si>
    <t>Calmado de tráfico en Dr. Fleming.</t>
  </si>
  <si>
    <t>Actuaciones para calmar el tráfico rodado en el cruce existente del eje de movilidad sostenible.</t>
  </si>
  <si>
    <t>Priorización en el viario y construcción de paradas accesibles en la Zona Este-Norte y Teatinos.</t>
  </si>
  <si>
    <t xml:space="preserve">Instalación de marquesinas y accesibilidad vertical de acceso a paradas de autobús. </t>
  </si>
  <si>
    <t>Mejora de la accesibilidad en el entorno de las paradas de autobús.</t>
  </si>
  <si>
    <t>Transformación de paradas existentes e intercambiador central.</t>
  </si>
  <si>
    <t>Crear plataformas en las paradas de autobuses para conseguir la plena accesibilidad de estas.</t>
  </si>
  <si>
    <t>Mejora de accesibilidad de andenes transporte público para fomentar usos colectivos especiales.</t>
  </si>
  <si>
    <t>Propuesta de mejora del sistema de información al pasajero del transporte público autobús.</t>
  </si>
  <si>
    <t>Mejora de la accesibilidad de las paradas de bus.</t>
  </si>
  <si>
    <t>Mejora de la accesibilidad al transporte urbano.</t>
  </si>
  <si>
    <t>Adecuación y mejora de la accesibilidad de las paradas de la red de autobús urbano.</t>
  </si>
  <si>
    <t>Reordenación del tráfico calle Villalpando Avenida Ferrocarril: aparcamiento disuasorio, zona verde.</t>
  </si>
  <si>
    <t>Aparcamiento disuasorio "Mas Gri".</t>
  </si>
  <si>
    <t>Construcción de aparcamiento disuasorio complementario al acceso peatonal al entorno San Cristóbal.</t>
  </si>
  <si>
    <t>Creación de un aparcamiento disuasorio en Iturritxu.</t>
  </si>
  <si>
    <t>Aparcamiento disuasorio.</t>
  </si>
  <si>
    <t>Aparcamiento disuasorio vinculado a la implantación de una ZBE.</t>
  </si>
  <si>
    <t>Aparcamiento disuasorio proximidades estación metro Parque de Lisboa.</t>
  </si>
  <si>
    <t>Estacionamiento disuasorio La Riba.  </t>
  </si>
  <si>
    <t>Aparcamientos de disuasión de apoyo a la Zona de Bajas Emisiones.</t>
  </si>
  <si>
    <t>Nuevos espacios de aparcamientos disuasorios e interconectados de Molina de Segura.</t>
  </si>
  <si>
    <t>Aparcamiento disuasorio Passeig Torroja.</t>
  </si>
  <si>
    <t>Aparcamiento Disuasorio Intermodal del Centro.</t>
  </si>
  <si>
    <t>Aparcamiento disuasorio zona Norte / Cementiri.</t>
  </si>
  <si>
    <t>Aparcamiento disuasorio municipal.</t>
  </si>
  <si>
    <t>Ampliación del aparcamiento disuasorio en la calle Doctrina.</t>
  </si>
  <si>
    <t>Urb Pza. en c/ Nicolás Alpériz y dotación de aparcamientos complementarios de la zona peatonalizada.</t>
  </si>
  <si>
    <t>Zonas de estacionamiento regulado no incluidas en ZBE para favorecer la rotación.</t>
  </si>
  <si>
    <t>Movilidad amable y multimodal. Red de aparcamientos tácticos municipales.</t>
  </si>
  <si>
    <t>Aparcamientos disuasorios junto a futuro apeadero “casilla de los pinos” en Avda. de la Libertad.</t>
  </si>
  <si>
    <t>Aparcamientos disuasorios junto a futuro apeadero “casilla de los pinos” en Venta Bermeja.</t>
  </si>
  <si>
    <t>Aparcamientos disuasorios en apeadero “Cantaelgallo”.</t>
  </si>
  <si>
    <t>Aparcamiento disuasorio casco central.</t>
  </si>
  <si>
    <t xml:space="preserve">Aparcamientos disuasorios. </t>
  </si>
  <si>
    <t>Adecuación de parcela para aparcamiento disuasorio y recinto ferial.</t>
  </si>
  <si>
    <t>Aparcamiento disuasorio del Centro Histórico.</t>
  </si>
  <si>
    <t>Aparcamiento disuasorio Haza Luna.</t>
  </si>
  <si>
    <t>PRTRMU-21-00350 - P01_L2-20210930-1</t>
  </si>
  <si>
    <t>PRTRMU-21-00350 - P11_L2-20220930-1</t>
  </si>
  <si>
    <t>PRTRMU-21-00350 - P03_L2-20220930-1</t>
  </si>
  <si>
    <t>PRTRMU-21-00348 - P05_L4-20210929-1</t>
  </si>
  <si>
    <t>Importe total pagado</t>
  </si>
  <si>
    <t>Identifique el número, modo y fecha de los pagos relacionados</t>
  </si>
  <si>
    <t>CIF de la entidad pagadora</t>
  </si>
  <si>
    <t>Nombre de la entidad pagadora</t>
  </si>
  <si>
    <t>Observaciones sobre cualquier información adicional relevante para la mejora de la comprensión de la justificación</t>
  </si>
  <si>
    <t>Observaciones para la mejora de la comprensión del número de vehículos y su tipología</t>
  </si>
  <si>
    <t>Hoja de instrucciones, "Orientaciones generales"</t>
  </si>
  <si>
    <t>Hoja de cumplimentación de las desviaciones presupuestarias, "DESVIACIONES PRESUPUESTARIAS"</t>
  </si>
  <si>
    <t>Hoja resumen de los gastos introducidos,"TOTAL GASTOS"</t>
  </si>
  <si>
    <t>RELACIÓN DE CONTRATOS</t>
  </si>
  <si>
    <t xml:space="preserve">Orientaciones generales </t>
  </si>
  <si>
    <t>RELACIÓN DE GASTOS</t>
  </si>
  <si>
    <t>ACTUACIONES TIPO 16</t>
  </si>
  <si>
    <t>TOTAL GASTOS</t>
  </si>
  <si>
    <t>DESVIACIONES PRESUPUESTARIAS</t>
  </si>
  <si>
    <t>Hoja de cumplimentación de la información relativa a los contratos, "RELACIÓN DE CONTRATOS"</t>
  </si>
  <si>
    <t>Hoja de cumplimentación de la información relativa a los gastos, "RELACIÓN DE GASTOS"</t>
  </si>
  <si>
    <t>Hoja de cumplimentación de la información relativa a los gastos de adquisición de vehículos, "ACTUACIONES TIPO 16"</t>
  </si>
  <si>
    <t>Desviaciones económicas</t>
  </si>
  <si>
    <t>Costes inicialmente presupuestados</t>
  </si>
  <si>
    <t>Costes finales ejecutados</t>
  </si>
  <si>
    <t>Desviación</t>
  </si>
  <si>
    <t>Subvencionables</t>
  </si>
  <si>
    <t>No subvencionables</t>
  </si>
  <si>
    <t>Describa la causa de la desviación</t>
  </si>
  <si>
    <t>Información sobre las desviaciones económicas</t>
  </si>
  <si>
    <t xml:space="preserve">¡¡¡ATENCIÓN!!!    </t>
  </si>
  <si>
    <t>En el caso concreto de que se produzcan desviaciones económicas respecto a los costes inicialmente presupuestados, se debe indicar la cuantía exacta de dicha desviación (€) en términos de costes subvencionables y no subvencionables (Art. 35 de la Orden TMA/892/2021) y la causa que la produce. 
Si la variación económica se produce a la baja (por ejemplo, adjudicaciones por menor importe del licitado), la cuantía excedente se puede aprovechar para financiar costes elegibles de otra actuación incluida en el mismo expediente, siempre y cuando se respeten los límites máximos subvencionables para cada actuación que establece la convocatoria (en el caso de adquisición de vehículos, las cuantías máximas subvencionables por tipología de vehículos en el anexo I de la Orden TMA/892/2021; para el resto de las actuaciones subvencionables, hasta un 90% de los costes elegibles de la actuación). 
Si la variación económica se produce al alza (por ejemplo, revisiones de precios, modificaciones aprobadas, etc.), igualmente se deberá indicar la cuantía exacta de dicha desviación (€) en términos de costes subvencionables y no subvencionables y la causa que la produce.</t>
  </si>
  <si>
    <t>2) Rellenar los datos relativos a los expedientes de contratación de los beneficiarios en la hoja “Relación de contratos”. Deberán listarse los contratos asociados a los gastos en los que se haya incurrido para la realización de las actuaciones objeto de la subvención.</t>
  </si>
  <si>
    <t>3) Rellenar los datos relativos a los gastos subvencionables y pagos realizados por el beneficiario, asociados con los contratos introducidos en la hoja anterior, para la ejecución de las actuaciones subvencionadas en la hoja "Relación de gastos".</t>
  </si>
  <si>
    <t>4) Rellenar en aquellos expedientes que contengan actuaciones de tipología 16 los datos del número de vehículos, tipología e importe máximo subvencionable solicitados y finalmente justificados en la hoja "Actuaciones tipo 16" .</t>
  </si>
  <si>
    <t>5) La información presentada en la hoja "Total gastos" será calculada de manera automática a partir de la datos que reporte el beneficiario en las hojas 1" Relación de contratos", 2"Relación de gastos" y 3 "Actuaciones tipo 16". Esta hoja ofrece una visión general del total de los gastos incurridos en función del código de actuación, totalidad de gastos por actuación, y gastos distribuidos por tipo de coste.</t>
  </si>
  <si>
    <t xml:space="preserve">6) Rellenar en el caso concreto de que se produzcan desviaciones económicas respecto a los costes inicialmente presupuestados. Se debe indicar la cuantía exacta de dicha desviación (€) en términos de costes subvencionables y no subvencionables (Art. 35 de la Orden TMA/892/2021) y la causa que la produce. </t>
  </si>
  <si>
    <t>GUÍA RAPIDA PARA COMPLEMENTAR EL EXCEL DE MEMORIA ECONÓMICA - Programa de ayudas a municipios para la implantación de zonas de bajas emisiones y la transformación digital y sostenible del transporte urbano. Convocatoria  2021</t>
  </si>
  <si>
    <t>SECUENCIA PARA RELLENAR LAS HOJAS DEL EXCEL DE MEMORIA ECONÓMICA</t>
  </si>
  <si>
    <t>1) Seleccionar en el desplegable el código de uno de los expedientes en la hoja “Pantalla de control”. Una vez seleccionado el código del expediente el resto de los campos se autocompletan. Esta hoja contiene enlaces directos al resto de hojas del documento.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</si>
</sst>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44" formatCode="_-* #,##0.00\ &quot;€&quot;_-;\-* #,##0.00\ &quot;€&quot;_-;_-* &quot;-&quot;??\ &quot;€&quot;_-;_-@_-"/>
    <numFmt numFmtId="164" formatCode="[$-C0A]General"/>
    <numFmt numFmtId="165" formatCode="#,##0.00\ &quot;€&quot;"/>
    <numFmt numFmtId="166" formatCode="#,000\ &quot;€&quot;;\-#,000\ &quot;€&quot;;;@"/>
  </numFmts>
  <fonts count="38">
    <font>
      <sz val="11"/>
      <color theme="1"/>
      <name val="Calibri"/>
      <family val="2"/>
      <scheme val="minor"/>
    </font>
    <font>
      <b/>
      <sz val="11"/>
      <color theme="1"/>
      <name val="Calibri"/>
      <family val="2"/>
      <scheme val="minor"/>
    </font>
    <font>
      <sz val="14"/>
      <color theme="1"/>
      <name val="Calibri"/>
      <family val="2"/>
      <scheme val="minor"/>
    </font>
    <font>
      <sz val="11"/>
      <color rgb="FF000000"/>
      <name val="Calibri1"/>
    </font>
    <font>
      <sz val="18"/>
      <color theme="1"/>
      <name val="Calibri"/>
      <family val="2"/>
      <scheme val="minor"/>
    </font>
    <font>
      <b/>
      <sz val="11"/>
      <name val="Calibri"/>
      <family val="2"/>
      <scheme val="minor"/>
    </font>
    <font>
      <sz val="8"/>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b/>
      <sz val="16"/>
      <name val="Calibri"/>
      <family val="2"/>
      <scheme val="minor"/>
    </font>
    <font>
      <sz val="16"/>
      <color theme="1"/>
      <name val="Calibri"/>
      <family val="2"/>
      <scheme val="minor"/>
    </font>
    <font>
      <b/>
      <sz val="16"/>
      <color theme="0"/>
      <name val="Calibri"/>
      <family val="2"/>
      <scheme val="minor"/>
    </font>
    <font>
      <sz val="16"/>
      <name val="Calibri"/>
      <family val="2"/>
      <scheme val="minor"/>
    </font>
    <font>
      <sz val="12"/>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0"/>
      <name val="Arial"/>
      <family val="2"/>
    </font>
    <font>
      <sz val="9"/>
      <color rgb="FF000000"/>
      <name val="Segoe UI"/>
      <family val="2"/>
    </font>
    <font>
      <b/>
      <sz val="14"/>
      <color theme="1"/>
      <name val="Calibri"/>
      <family val="2"/>
      <scheme val="minor"/>
    </font>
    <font>
      <i/>
      <u/>
      <sz val="11"/>
      <color theme="1"/>
      <name val="Calibri"/>
      <family val="2"/>
      <scheme val="minor"/>
    </font>
    <font>
      <sz val="10"/>
      <color rgb="FF000000"/>
      <name val="Arial"/>
      <family val="2"/>
    </font>
    <font>
      <sz val="10"/>
      <color theme="1"/>
      <name val="Arial"/>
      <family val="2"/>
    </font>
    <font>
      <sz val="9"/>
      <color theme="1"/>
      <name val="Arial"/>
      <family val="2"/>
    </font>
    <font>
      <b/>
      <sz val="10"/>
      <color theme="1"/>
      <name val="Calibri"/>
      <family val="2"/>
      <scheme val="minor"/>
    </font>
    <font>
      <i/>
      <sz val="9"/>
      <color theme="1"/>
      <name val="Calibri"/>
      <family val="2"/>
      <scheme val="minor"/>
    </font>
    <font>
      <b/>
      <sz val="18"/>
      <color theme="1"/>
      <name val="Calibri"/>
      <family val="2"/>
      <scheme val="minor"/>
    </font>
    <font>
      <b/>
      <sz val="24"/>
      <color rgb="FFFF0000"/>
      <name val="Calibri"/>
      <family val="2"/>
      <scheme val="minor"/>
    </font>
    <font>
      <b/>
      <u/>
      <sz val="24"/>
      <color rgb="FFFF0000"/>
      <name val="Calibri"/>
      <family val="2"/>
      <scheme val="minor"/>
    </font>
    <font>
      <b/>
      <u/>
      <sz val="18"/>
      <color theme="1"/>
      <name val="Calibri"/>
      <family val="2"/>
      <scheme val="minor"/>
    </font>
    <font>
      <sz val="11"/>
      <name val="Calibri"/>
      <family val="2"/>
      <scheme val="minor"/>
    </font>
    <font>
      <b/>
      <sz val="14"/>
      <name val="Calibri"/>
      <family val="2"/>
      <scheme val="minor"/>
    </font>
    <font>
      <u/>
      <sz val="11"/>
      <color theme="10"/>
      <name val="Calibri"/>
      <family val="2"/>
      <scheme val="minor"/>
    </font>
    <font>
      <b/>
      <u/>
      <sz val="20"/>
      <color theme="10"/>
      <name val="Calibri"/>
      <family val="2"/>
      <scheme val="minor"/>
    </font>
    <font>
      <b/>
      <sz val="14"/>
      <color rgb="FFFF0000"/>
      <name val="Calibri"/>
      <family val="2"/>
      <scheme val="minor"/>
    </font>
    <font>
      <b/>
      <sz val="9"/>
      <color indexed="81"/>
      <name val="Tahoma"/>
      <family val="2"/>
    </font>
    <font>
      <sz val="10"/>
      <color theme="1"/>
      <name val="Calibri"/>
      <family val="2"/>
      <scheme val="minor"/>
    </font>
  </fonts>
  <fills count="20">
    <fill>
      <patternFill patternType="none"/>
    </fill>
    <fill>
      <patternFill patternType="gray125"/>
    </fill>
    <fill>
      <patternFill patternType="solid">
        <fgColor indexed="9"/>
        <bgColor indexed="64"/>
      </patternFill>
    </fill>
    <fill>
      <patternFill patternType="solid">
        <fgColor theme="3" tint="0.59999389629810485"/>
        <bgColor indexed="64"/>
      </patternFill>
    </fill>
    <fill>
      <patternFill patternType="solid">
        <fgColor theme="0"/>
        <bgColor indexed="64"/>
      </patternFill>
    </fill>
    <fill>
      <patternFill patternType="solid">
        <fgColor theme="4"/>
        <bgColor theme="4"/>
      </patternFill>
    </fill>
    <fill>
      <patternFill patternType="solid">
        <fgColor rgb="FF92D05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2"/>
        <bgColor indexed="64"/>
      </patternFill>
    </fill>
    <fill>
      <patternFill patternType="solid">
        <fgColor rgb="FFFFFF00"/>
        <bgColor indexed="64"/>
      </patternFill>
    </fill>
    <fill>
      <patternFill patternType="solid">
        <fgColor rgb="FFFF0000"/>
        <bgColor indexed="64"/>
      </patternFill>
    </fill>
    <fill>
      <patternFill patternType="solid">
        <fgColor theme="4" tint="-0.249977111117893"/>
        <bgColor indexed="64"/>
      </patternFill>
    </fill>
    <fill>
      <patternFill patternType="solid">
        <fgColor theme="4" tint="0.39997558519241921"/>
        <bgColor indexed="64"/>
      </patternFill>
    </fill>
  </fills>
  <borders count="5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4" tint="0.39997558519241921"/>
      </left>
      <right style="thin">
        <color theme="4" tint="0.39997558519241921"/>
      </right>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6">
    <xf numFmtId="0" fontId="0" fillId="0" borderId="0"/>
    <xf numFmtId="164" fontId="3" fillId="0" borderId="0" applyBorder="0" applyProtection="0"/>
    <xf numFmtId="44" fontId="15" fillId="0" borderId="0" applyFont="0" applyFill="0" applyBorder="0" applyAlignment="0" applyProtection="0"/>
    <xf numFmtId="9" fontId="15" fillId="0" borderId="0" applyFont="0" applyFill="0" applyBorder="0" applyAlignment="0" applyProtection="0"/>
    <xf numFmtId="0" fontId="18" fillId="0" borderId="0"/>
    <xf numFmtId="0" fontId="33" fillId="0" borderId="0" applyNumberFormat="0" applyFill="0" applyBorder="0" applyAlignment="0" applyProtection="0"/>
  </cellStyleXfs>
  <cellXfs count="390">
    <xf numFmtId="0" fontId="0" fillId="0" borderId="0" xfId="0"/>
    <xf numFmtId="0" fontId="11" fillId="0" borderId="0" xfId="0" applyFont="1"/>
    <xf numFmtId="0" fontId="9" fillId="0" borderId="0" xfId="0" applyFont="1"/>
    <xf numFmtId="0" fontId="12" fillId="5" borderId="5" xfId="0" applyFont="1" applyFill="1" applyBorder="1" applyAlignment="1">
      <alignment horizontal="left" vertical="top"/>
    </xf>
    <xf numFmtId="0" fontId="11" fillId="4" borderId="4" xfId="0" applyFont="1" applyFill="1" applyBorder="1" applyAlignment="1">
      <alignment vertical="center"/>
    </xf>
    <xf numFmtId="0" fontId="11" fillId="4" borderId="0" xfId="0" applyFont="1" applyFill="1" applyBorder="1" applyAlignment="1">
      <alignment vertical="center"/>
    </xf>
    <xf numFmtId="0" fontId="11" fillId="0" borderId="4" xfId="0" applyFont="1" applyBorder="1" applyAlignment="1">
      <alignment vertical="center"/>
    </xf>
    <xf numFmtId="0" fontId="13" fillId="0" borderId="4" xfId="0" applyFont="1" applyBorder="1" applyAlignment="1">
      <alignment vertical="center"/>
    </xf>
    <xf numFmtId="0" fontId="11" fillId="4" borderId="15" xfId="0" applyFont="1" applyFill="1" applyBorder="1" applyAlignment="1">
      <alignment vertical="center"/>
    </xf>
    <xf numFmtId="0" fontId="11" fillId="0" borderId="4" xfId="0" applyFont="1" applyBorder="1"/>
    <xf numFmtId="0" fontId="11" fillId="10" borderId="4" xfId="0" applyFont="1" applyFill="1" applyBorder="1"/>
    <xf numFmtId="0" fontId="11" fillId="6" borderId="4" xfId="0" applyFont="1" applyFill="1" applyBorder="1"/>
    <xf numFmtId="0" fontId="9" fillId="0" borderId="0" xfId="0" applyFont="1" applyAlignment="1">
      <alignment horizontal="left" vertical="top"/>
    </xf>
    <xf numFmtId="0" fontId="0" fillId="0" borderId="0" xfId="0" applyFont="1" applyAlignment="1" applyProtection="1">
      <alignment horizontal="center" vertical="center"/>
    </xf>
    <xf numFmtId="0" fontId="0" fillId="0" borderId="0" xfId="0" applyAlignment="1" applyProtection="1">
      <alignment vertical="center"/>
    </xf>
    <xf numFmtId="0" fontId="4" fillId="0" borderId="0" xfId="0" applyFont="1" applyAlignment="1" applyProtection="1">
      <alignment vertical="center"/>
    </xf>
    <xf numFmtId="0" fontId="2" fillId="2" borderId="0" xfId="0" applyFont="1" applyFill="1" applyAlignment="1" applyProtection="1">
      <alignment horizontal="center" vertical="center"/>
    </xf>
    <xf numFmtId="0" fontId="0" fillId="0" borderId="0" xfId="0" applyFont="1" applyAlignment="1" applyProtection="1">
      <alignment vertical="center"/>
    </xf>
    <xf numFmtId="0" fontId="0" fillId="0" borderId="0" xfId="0" applyFill="1" applyAlignment="1" applyProtection="1">
      <alignment vertical="center"/>
    </xf>
    <xf numFmtId="0" fontId="0" fillId="0" borderId="0" xfId="0" applyFill="1" applyBorder="1" applyAlignment="1" applyProtection="1">
      <alignment vertical="center"/>
    </xf>
    <xf numFmtId="165" fontId="0" fillId="0" borderId="0" xfId="0" applyNumberFormat="1" applyFill="1" applyAlignment="1" applyProtection="1">
      <alignment vertical="center"/>
    </xf>
    <xf numFmtId="0" fontId="0" fillId="0" borderId="0" xfId="0" applyAlignment="1" applyProtection="1">
      <alignment horizontal="left" vertical="center"/>
    </xf>
    <xf numFmtId="0" fontId="8" fillId="0" borderId="0" xfId="0" applyFont="1" applyAlignment="1">
      <alignment vertical="center" wrapText="1"/>
    </xf>
    <xf numFmtId="0" fontId="14" fillId="0" borderId="0" xfId="0" applyFont="1" applyAlignment="1">
      <alignment vertical="center" wrapText="1"/>
    </xf>
    <xf numFmtId="0" fontId="0" fillId="0" borderId="0" xfId="0" applyAlignment="1" applyProtection="1">
      <alignment vertical="center"/>
      <protection locked="0"/>
    </xf>
    <xf numFmtId="0" fontId="1" fillId="0" borderId="0" xfId="0" applyFont="1"/>
    <xf numFmtId="0" fontId="14" fillId="0" borderId="0" xfId="0" applyFont="1" applyAlignment="1">
      <alignment vertical="center"/>
    </xf>
    <xf numFmtId="0" fontId="8" fillId="11" borderId="0" xfId="0" applyFont="1" applyFill="1" applyAlignment="1">
      <alignment horizontal="center" vertical="center" wrapText="1"/>
    </xf>
    <xf numFmtId="0" fontId="16" fillId="0" borderId="0" xfId="0" applyFont="1" applyAlignment="1">
      <alignment vertical="center" wrapText="1"/>
    </xf>
    <xf numFmtId="14" fontId="0" fillId="0" borderId="4" xfId="0" applyNumberFormat="1" applyBorder="1" applyAlignment="1" applyProtection="1">
      <alignment horizontal="center" vertical="center" wrapText="1"/>
      <protection locked="0"/>
    </xf>
    <xf numFmtId="165" fontId="0" fillId="0" borderId="4" xfId="0" applyNumberFormat="1" applyBorder="1" applyAlignment="1" applyProtection="1">
      <alignment horizontal="center" vertical="center" wrapText="1"/>
      <protection locked="0"/>
    </xf>
    <xf numFmtId="14" fontId="0" fillId="0" borderId="0" xfId="0" applyNumberFormat="1" applyFill="1" applyAlignment="1" applyProtection="1">
      <alignment vertical="center"/>
    </xf>
    <xf numFmtId="14" fontId="0" fillId="0" borderId="4" xfId="0" quotePrefix="1" applyNumberFormat="1" applyBorder="1" applyAlignment="1" applyProtection="1">
      <alignment horizontal="center" vertical="center" wrapText="1"/>
      <protection locked="0"/>
    </xf>
    <xf numFmtId="0" fontId="0" fillId="0" borderId="4" xfId="0" applyNumberFormat="1" applyBorder="1" applyAlignment="1" applyProtection="1">
      <alignment horizontal="center" vertical="center" wrapText="1"/>
      <protection locked="0"/>
    </xf>
    <xf numFmtId="0" fontId="20" fillId="0" borderId="0" xfId="0" applyFont="1"/>
    <xf numFmtId="0" fontId="1" fillId="13" borderId="4" xfId="0" applyFont="1" applyFill="1" applyBorder="1" applyAlignment="1">
      <alignment horizontal="center" vertical="center" wrapText="1"/>
    </xf>
    <xf numFmtId="0" fontId="1" fillId="14" borderId="4" xfId="0" applyFont="1" applyFill="1" applyBorder="1" applyAlignment="1">
      <alignment horizontal="center" vertical="center" wrapText="1"/>
    </xf>
    <xf numFmtId="0" fontId="0" fillId="0" borderId="4" xfId="0" applyBorder="1"/>
    <xf numFmtId="0" fontId="0" fillId="0" borderId="4" xfId="0" applyBorder="1" applyAlignment="1">
      <alignment horizontal="center" vertical="center"/>
    </xf>
    <xf numFmtId="0" fontId="0" fillId="0" borderId="4" xfId="0" applyBorder="1" applyAlignment="1">
      <alignment horizontal="left" vertical="top"/>
    </xf>
    <xf numFmtId="0" fontId="0" fillId="0" borderId="0" xfId="0" applyBorder="1" applyAlignment="1" applyProtection="1">
      <alignment vertical="center"/>
    </xf>
    <xf numFmtId="0" fontId="0" fillId="0" borderId="0" xfId="0" applyNumberFormat="1" applyAlignment="1" applyProtection="1">
      <alignment vertical="center"/>
    </xf>
    <xf numFmtId="0" fontId="0" fillId="0" borderId="0" xfId="0" applyNumberFormat="1"/>
    <xf numFmtId="0" fontId="0" fillId="12" borderId="4" xfId="0" applyFill="1" applyBorder="1" applyAlignment="1" applyProtection="1">
      <alignment horizontal="center" vertical="center" wrapText="1"/>
    </xf>
    <xf numFmtId="0" fontId="0" fillId="0" borderId="0" xfId="0" applyNumberFormat="1" applyProtection="1"/>
    <xf numFmtId="0" fontId="0" fillId="0" borderId="0" xfId="0" applyProtection="1"/>
    <xf numFmtId="0" fontId="2" fillId="0" borderId="6" xfId="0" applyFont="1" applyBorder="1" applyAlignment="1" applyProtection="1">
      <alignment vertical="center" wrapText="1"/>
    </xf>
    <xf numFmtId="0" fontId="2" fillId="0" borderId="9" xfId="0" applyFont="1" applyBorder="1" applyAlignment="1" applyProtection="1">
      <alignment horizontal="left" vertical="center" wrapText="1"/>
    </xf>
    <xf numFmtId="0" fontId="2" fillId="0" borderId="9" xfId="0" applyFont="1" applyBorder="1" applyAlignment="1" applyProtection="1">
      <alignment vertical="center" wrapText="1"/>
    </xf>
    <xf numFmtId="0" fontId="2" fillId="15" borderId="9" xfId="0" applyNumberFormat="1" applyFont="1" applyFill="1" applyBorder="1" applyAlignment="1" applyProtection="1">
      <alignment vertical="center" wrapText="1"/>
    </xf>
    <xf numFmtId="165" fontId="0" fillId="12" borderId="8" xfId="2" applyNumberFormat="1" applyFont="1" applyFill="1" applyBorder="1" applyAlignment="1" applyProtection="1">
      <alignment horizontal="center" vertical="center" wrapText="1"/>
    </xf>
    <xf numFmtId="0" fontId="2" fillId="15" borderId="27" xfId="0" applyNumberFormat="1" applyFont="1" applyFill="1" applyBorder="1" applyAlignment="1" applyProtection="1">
      <alignment vertical="center" wrapText="1"/>
    </xf>
    <xf numFmtId="0" fontId="0" fillId="12" borderId="28" xfId="0" applyFill="1" applyBorder="1" applyAlignment="1" applyProtection="1">
      <alignment horizontal="center" vertical="center" wrapText="1"/>
    </xf>
    <xf numFmtId="165" fontId="20" fillId="4" borderId="0" xfId="0" applyNumberFormat="1" applyFont="1" applyFill="1" applyBorder="1" applyAlignment="1" applyProtection="1">
      <alignment horizontal="center" vertical="center" wrapText="1"/>
    </xf>
    <xf numFmtId="165" fontId="0" fillId="0" borderId="16" xfId="0" applyNumberFormat="1" applyBorder="1" applyAlignment="1" applyProtection="1">
      <alignment horizontal="center" vertical="center" wrapText="1"/>
      <protection locked="0"/>
    </xf>
    <xf numFmtId="14" fontId="0" fillId="0" borderId="16" xfId="0" applyNumberFormat="1" applyBorder="1" applyAlignment="1" applyProtection="1">
      <alignment horizontal="center" vertical="center" wrapText="1"/>
      <protection locked="0"/>
    </xf>
    <xf numFmtId="0" fontId="20" fillId="4" borderId="0" xfId="0" applyFont="1" applyFill="1" applyBorder="1" applyAlignment="1" applyProtection="1">
      <alignment horizontal="center" vertical="center"/>
    </xf>
    <xf numFmtId="0" fontId="2" fillId="0" borderId="27" xfId="0" applyFont="1" applyBorder="1" applyAlignment="1" applyProtection="1">
      <alignment vertical="center" wrapText="1"/>
    </xf>
    <xf numFmtId="165" fontId="20" fillId="11" borderId="3" xfId="2" applyNumberFormat="1" applyFont="1" applyFill="1" applyBorder="1" applyAlignment="1" applyProtection="1">
      <alignment horizontal="center" vertical="center"/>
    </xf>
    <xf numFmtId="0" fontId="0" fillId="0" borderId="4" xfId="0" applyBorder="1" applyAlignment="1">
      <alignment horizontal="left" vertical="center"/>
    </xf>
    <xf numFmtId="0" fontId="20" fillId="11" borderId="29" xfId="0" applyFont="1" applyFill="1" applyBorder="1" applyAlignment="1" applyProtection="1">
      <alignment vertical="center"/>
    </xf>
    <xf numFmtId="165" fontId="20" fillId="11" borderId="19" xfId="0" applyNumberFormat="1" applyFont="1" applyFill="1" applyBorder="1" applyAlignment="1" applyProtection="1">
      <alignment horizontal="center" vertical="center"/>
    </xf>
    <xf numFmtId="165" fontId="2" fillId="0" borderId="0" xfId="2" applyNumberFormat="1" applyFont="1" applyBorder="1" applyAlignment="1" applyProtection="1">
      <alignment horizontal="center" vertical="center"/>
    </xf>
    <xf numFmtId="0" fontId="27" fillId="4" borderId="0" xfId="0" applyFont="1" applyFill="1" applyBorder="1" applyAlignment="1" applyProtection="1">
      <alignment horizontal="center" vertical="center"/>
    </xf>
    <xf numFmtId="0" fontId="1" fillId="9" borderId="6" xfId="0" applyFont="1" applyFill="1" applyBorder="1" applyAlignment="1" applyProtection="1">
      <alignment horizontal="center" wrapText="1"/>
    </xf>
    <xf numFmtId="0" fontId="1" fillId="9" borderId="7" xfId="0" applyFont="1" applyFill="1" applyBorder="1" applyAlignment="1" applyProtection="1">
      <alignment horizontal="center" wrapText="1"/>
    </xf>
    <xf numFmtId="0" fontId="0" fillId="0" borderId="9" xfId="0" applyBorder="1" applyAlignment="1" applyProtection="1">
      <alignment horizontal="left" vertical="center"/>
    </xf>
    <xf numFmtId="165" fontId="0" fillId="0" borderId="8" xfId="0" applyNumberFormat="1" applyBorder="1" applyAlignment="1" applyProtection="1">
      <alignment horizontal="center" vertical="center"/>
    </xf>
    <xf numFmtId="0" fontId="0" fillId="4" borderId="0" xfId="0" applyFill="1" applyBorder="1" applyProtection="1"/>
    <xf numFmtId="165" fontId="0" fillId="0" borderId="8" xfId="0" applyNumberFormat="1" applyFill="1" applyBorder="1" applyAlignment="1" applyProtection="1">
      <alignment horizontal="center" vertical="center"/>
    </xf>
    <xf numFmtId="0" fontId="0" fillId="0" borderId="27" xfId="0" applyBorder="1" applyAlignment="1" applyProtection="1">
      <alignment horizontal="left" vertical="center"/>
    </xf>
    <xf numFmtId="165" fontId="0" fillId="0" borderId="10" xfId="0" applyNumberFormat="1" applyFill="1" applyBorder="1" applyAlignment="1" applyProtection="1">
      <alignment horizontal="center" vertical="center"/>
    </xf>
    <xf numFmtId="0" fontId="22" fillId="4" borderId="0" xfId="0" applyFont="1" applyFill="1" applyBorder="1" applyAlignment="1" applyProtection="1">
      <alignment vertical="center" wrapText="1"/>
    </xf>
    <xf numFmtId="0" fontId="22" fillId="4" borderId="0" xfId="0"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wrapText="1"/>
    </xf>
    <xf numFmtId="3" fontId="23" fillId="4" borderId="0" xfId="0" applyNumberFormat="1" applyFont="1" applyFill="1" applyBorder="1" applyAlignment="1" applyProtection="1">
      <alignment horizontal="center" vertical="center" wrapText="1"/>
    </xf>
    <xf numFmtId="0" fontId="24" fillId="4" borderId="0" xfId="0" applyFont="1" applyFill="1" applyBorder="1" applyAlignment="1" applyProtection="1">
      <alignment horizontal="justify" vertical="center" wrapText="1"/>
    </xf>
    <xf numFmtId="0" fontId="0" fillId="4" borderId="0" xfId="0" applyFill="1" applyProtection="1"/>
    <xf numFmtId="165" fontId="20" fillId="4" borderId="0" xfId="2" applyNumberFormat="1" applyFont="1" applyFill="1" applyBorder="1" applyAlignment="1" applyProtection="1">
      <alignment horizontal="center" vertical="center"/>
    </xf>
    <xf numFmtId="165" fontId="0" fillId="0" borderId="15" xfId="0" applyNumberFormat="1" applyBorder="1" applyAlignment="1" applyProtection="1">
      <alignment horizontal="center" vertical="center" wrapText="1"/>
      <protection locked="0"/>
    </xf>
    <xf numFmtId="0" fontId="5" fillId="7" borderId="37" xfId="0" applyFont="1" applyFill="1" applyBorder="1" applyAlignment="1" applyProtection="1">
      <alignment horizontal="center" vertical="center" wrapText="1"/>
    </xf>
    <xf numFmtId="0" fontId="5" fillId="9" borderId="36" xfId="0" applyFont="1" applyFill="1" applyBorder="1" applyAlignment="1" applyProtection="1">
      <alignment horizontal="center" vertical="center" wrapText="1"/>
    </xf>
    <xf numFmtId="0" fontId="5" fillId="9" borderId="30" xfId="0" applyFont="1" applyFill="1" applyBorder="1" applyAlignment="1" applyProtection="1">
      <alignment horizontal="center" vertical="center" wrapText="1"/>
    </xf>
    <xf numFmtId="0" fontId="5" fillId="9" borderId="31"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31" xfId="0" applyFont="1" applyFill="1" applyBorder="1" applyAlignment="1" applyProtection="1">
      <alignment horizontal="center" vertical="center" wrapText="1"/>
    </xf>
    <xf numFmtId="14" fontId="0" fillId="0" borderId="15" xfId="0" applyNumberFormat="1" applyBorder="1" applyAlignment="1" applyProtection="1">
      <alignment horizontal="center" vertical="center" wrapText="1"/>
      <protection locked="0"/>
    </xf>
    <xf numFmtId="0" fontId="5" fillId="7" borderId="36" xfId="0" applyFont="1" applyFill="1" applyBorder="1" applyAlignment="1" applyProtection="1">
      <alignment horizontal="center" vertical="center" wrapText="1"/>
    </xf>
    <xf numFmtId="0" fontId="5" fillId="6" borderId="31" xfId="0" applyFont="1" applyFill="1" applyBorder="1" applyAlignment="1" applyProtection="1">
      <alignment horizontal="center" vertical="center" wrapText="1"/>
    </xf>
    <xf numFmtId="0" fontId="20" fillId="7" borderId="40" xfId="0" applyNumberFormat="1" applyFont="1" applyFill="1" applyBorder="1" applyAlignment="1" applyProtection="1">
      <alignment horizontal="left" vertical="center" wrapText="1"/>
    </xf>
    <xf numFmtId="0" fontId="20" fillId="7" borderId="39" xfId="0" applyNumberFormat="1" applyFont="1" applyFill="1" applyBorder="1" applyAlignment="1" applyProtection="1">
      <alignment horizontal="left" vertical="center" wrapText="1"/>
    </xf>
    <xf numFmtId="166" fontId="2" fillId="0" borderId="39" xfId="2" applyNumberFormat="1" applyFont="1" applyBorder="1" applyAlignment="1" applyProtection="1">
      <alignment horizontal="center" vertical="center"/>
    </xf>
    <xf numFmtId="166" fontId="2" fillId="0" borderId="41" xfId="2" applyNumberFormat="1" applyFont="1" applyBorder="1" applyAlignment="1" applyProtection="1">
      <alignment horizontal="center" vertical="center"/>
    </xf>
    <xf numFmtId="0" fontId="32" fillId="7" borderId="19" xfId="0" applyFont="1" applyFill="1" applyBorder="1" applyAlignment="1" applyProtection="1">
      <alignment horizontal="center" vertical="center"/>
    </xf>
    <xf numFmtId="0" fontId="32" fillId="7" borderId="14" xfId="0" applyFont="1" applyFill="1" applyBorder="1" applyAlignment="1" applyProtection="1">
      <alignment horizontal="center" vertical="center"/>
    </xf>
    <xf numFmtId="165" fontId="32" fillId="7" borderId="36" xfId="0" applyNumberFormat="1" applyFont="1" applyFill="1" applyBorder="1" applyAlignment="1" applyProtection="1">
      <alignment horizontal="center" vertical="center"/>
    </xf>
    <xf numFmtId="165" fontId="32" fillId="7" borderId="13" xfId="0" applyNumberFormat="1" applyFont="1" applyFill="1" applyBorder="1" applyAlignment="1" applyProtection="1">
      <alignment horizontal="center" vertical="center" wrapText="1"/>
    </xf>
    <xf numFmtId="0" fontId="32" fillId="7" borderId="37" xfId="0" applyFont="1" applyFill="1" applyBorder="1" applyAlignment="1" applyProtection="1">
      <alignment horizontal="center" vertical="center"/>
    </xf>
    <xf numFmtId="165" fontId="32" fillId="7" borderId="30" xfId="0" applyNumberFormat="1" applyFont="1" applyFill="1" applyBorder="1" applyAlignment="1" applyProtection="1">
      <alignment horizontal="center" vertical="center"/>
    </xf>
    <xf numFmtId="165" fontId="32" fillId="7" borderId="38" xfId="0" applyNumberFormat="1" applyFont="1" applyFill="1" applyBorder="1" applyAlignment="1" applyProtection="1">
      <alignment horizontal="center" vertical="center" wrapText="1"/>
    </xf>
    <xf numFmtId="166" fontId="0" fillId="0" borderId="41" xfId="2" applyNumberFormat="1" applyFont="1" applyBorder="1" applyAlignment="1" applyProtection="1">
      <alignment horizontal="center" vertical="center"/>
    </xf>
    <xf numFmtId="166" fontId="2" fillId="4" borderId="0" xfId="2" applyNumberFormat="1" applyFont="1" applyFill="1" applyBorder="1" applyAlignment="1" applyProtection="1">
      <alignment horizontal="center" vertical="center"/>
    </xf>
    <xf numFmtId="44" fontId="0" fillId="4" borderId="0" xfId="2" applyFont="1" applyFill="1" applyBorder="1" applyProtection="1"/>
    <xf numFmtId="14" fontId="0" fillId="0" borderId="0" xfId="0" applyNumberFormat="1" applyAlignment="1" applyProtection="1">
      <alignment vertical="center"/>
      <protection locked="0"/>
    </xf>
    <xf numFmtId="165" fontId="0" fillId="0" borderId="0" xfId="0" applyNumberFormat="1" applyAlignment="1" applyProtection="1">
      <alignment vertical="center"/>
      <protection locked="0"/>
    </xf>
    <xf numFmtId="0" fontId="20" fillId="4" borderId="0" xfId="0" applyNumberFormat="1" applyFont="1" applyFill="1" applyBorder="1" applyAlignment="1" applyProtection="1">
      <alignment horizontal="left" vertical="center" wrapText="1"/>
    </xf>
    <xf numFmtId="0" fontId="1" fillId="4" borderId="0" xfId="0" applyFont="1" applyFill="1" applyAlignment="1" applyProtection="1">
      <alignment vertical="center"/>
    </xf>
    <xf numFmtId="0" fontId="0" fillId="4" borderId="0" xfId="0" applyFill="1" applyAlignment="1" applyProtection="1">
      <alignment vertical="center"/>
    </xf>
    <xf numFmtId="0" fontId="20" fillId="7" borderId="22" xfId="0" applyFont="1" applyFill="1" applyBorder="1" applyAlignment="1" applyProtection="1">
      <alignment horizontal="center" vertical="center" wrapText="1"/>
    </xf>
    <xf numFmtId="0" fontId="20" fillId="7" borderId="12" xfId="0" applyFont="1" applyFill="1" applyBorder="1" applyAlignment="1" applyProtection="1">
      <alignment horizontal="center" vertical="center" wrapText="1"/>
    </xf>
    <xf numFmtId="0" fontId="20" fillId="7" borderId="18" xfId="0" applyFont="1" applyFill="1" applyBorder="1" applyAlignment="1" applyProtection="1">
      <alignment horizontal="center" vertical="center" wrapText="1"/>
    </xf>
    <xf numFmtId="0" fontId="0" fillId="4" borderId="0" xfId="0" applyFill="1" applyBorder="1" applyAlignment="1" applyProtection="1">
      <alignment vertical="center"/>
    </xf>
    <xf numFmtId="0" fontId="20" fillId="11" borderId="0" xfId="0" applyFont="1" applyFill="1" applyAlignment="1" applyProtection="1">
      <alignment horizontal="left" vertical="top"/>
    </xf>
    <xf numFmtId="0" fontId="9" fillId="0" borderId="17" xfId="0" applyFont="1" applyBorder="1" applyAlignment="1" applyProtection="1">
      <alignment horizontal="left" vertical="center" wrapText="1"/>
    </xf>
    <xf numFmtId="8" fontId="0" fillId="0" borderId="23" xfId="0" applyNumberFormat="1" applyBorder="1" applyAlignment="1" applyProtection="1">
      <alignment horizontal="center" vertical="center"/>
    </xf>
    <xf numFmtId="0" fontId="26" fillId="0" borderId="0" xfId="0" applyFont="1" applyAlignment="1" applyProtection="1">
      <alignment horizontal="left" vertical="top"/>
    </xf>
    <xf numFmtId="0" fontId="20" fillId="11" borderId="20" xfId="0" applyFont="1" applyFill="1" applyBorder="1" applyAlignment="1" applyProtection="1">
      <alignment horizontal="justify" vertical="center" wrapText="1"/>
    </xf>
    <xf numFmtId="165" fontId="20" fillId="11" borderId="2" xfId="2" applyNumberFormat="1" applyFont="1" applyFill="1" applyBorder="1" applyAlignment="1" applyProtection="1">
      <alignment horizontal="center" vertical="center"/>
    </xf>
    <xf numFmtId="165" fontId="2" fillId="4" borderId="21" xfId="2" applyNumberFormat="1" applyFont="1" applyFill="1" applyBorder="1" applyAlignment="1" applyProtection="1">
      <alignment horizontal="center" vertical="center"/>
    </xf>
    <xf numFmtId="165" fontId="2" fillId="4" borderId="7" xfId="2" applyNumberFormat="1" applyFont="1" applyFill="1" applyBorder="1" applyAlignment="1" applyProtection="1">
      <alignment horizontal="center" vertical="center"/>
    </xf>
    <xf numFmtId="165" fontId="2" fillId="4" borderId="4" xfId="2" applyNumberFormat="1" applyFont="1" applyFill="1" applyBorder="1" applyAlignment="1" applyProtection="1">
      <alignment horizontal="center" vertical="center"/>
    </xf>
    <xf numFmtId="165" fontId="2" fillId="4" borderId="8" xfId="2" applyNumberFormat="1" applyFont="1" applyFill="1" applyBorder="1" applyAlignment="1" applyProtection="1">
      <alignment horizontal="center" vertical="center"/>
    </xf>
    <xf numFmtId="165" fontId="2" fillId="4" borderId="28" xfId="2" applyNumberFormat="1" applyFont="1" applyFill="1" applyBorder="1" applyAlignment="1" applyProtection="1">
      <alignment horizontal="center" vertical="center"/>
    </xf>
    <xf numFmtId="165" fontId="2" fillId="4" borderId="10" xfId="2" applyNumberFormat="1" applyFont="1" applyFill="1" applyBorder="1" applyAlignment="1" applyProtection="1">
      <alignment horizontal="center" vertical="center"/>
    </xf>
    <xf numFmtId="0" fontId="0" fillId="0" borderId="16" xfId="0" applyNumberFormat="1" applyBorder="1" applyAlignment="1" applyProtection="1">
      <alignment horizontal="center" vertical="center" wrapText="1"/>
      <protection locked="0"/>
    </xf>
    <xf numFmtId="0" fontId="0" fillId="0" borderId="4" xfId="0" applyNumberFormat="1" applyFill="1" applyBorder="1" applyAlignment="1" applyProtection="1">
      <alignment horizontal="center" vertical="center" wrapText="1"/>
      <protection locked="0"/>
    </xf>
    <xf numFmtId="0" fontId="0" fillId="0" borderId="4" xfId="0" applyNumberFormat="1" applyBorder="1" applyAlignment="1" applyProtection="1">
      <alignment horizontal="left" vertical="center" wrapText="1"/>
      <protection locked="0"/>
    </xf>
    <xf numFmtId="0" fontId="0" fillId="0" borderId="15" xfId="0" applyNumberFormat="1" applyBorder="1" applyAlignment="1" applyProtection="1">
      <alignment horizontal="center" vertical="center" wrapText="1"/>
      <protection locked="0"/>
    </xf>
    <xf numFmtId="165" fontId="0" fillId="0" borderId="4" xfId="3" applyNumberFormat="1" applyFont="1" applyFill="1" applyBorder="1" applyAlignment="1" applyProtection="1">
      <alignment horizontal="center" vertical="center" wrapText="1"/>
      <protection locked="0"/>
    </xf>
    <xf numFmtId="165" fontId="0" fillId="0" borderId="4" xfId="0" applyNumberFormat="1" applyBorder="1" applyAlignment="1" applyProtection="1">
      <alignment horizontal="center" vertical="center"/>
      <protection locked="0"/>
    </xf>
    <xf numFmtId="0" fontId="0" fillId="0" borderId="4" xfId="0" quotePrefix="1" applyNumberFormat="1" applyBorder="1" applyAlignment="1" applyProtection="1">
      <alignment horizontal="center" vertical="center" wrapText="1"/>
      <protection locked="0"/>
    </xf>
    <xf numFmtId="0" fontId="0" fillId="0" borderId="4" xfId="0" applyNumberFormat="1" applyBorder="1" applyAlignment="1" applyProtection="1">
      <alignment horizontal="center" vertical="center" wrapText="1"/>
    </xf>
    <xf numFmtId="0" fontId="19" fillId="0" borderId="4" xfId="0" applyNumberFormat="1" applyFont="1" applyBorder="1" applyAlignment="1" applyProtection="1">
      <alignment horizontal="left" vertical="center" readingOrder="1"/>
      <protection locked="0"/>
    </xf>
    <xf numFmtId="0" fontId="0" fillId="0" borderId="4" xfId="0" applyNumberFormat="1" applyBorder="1" applyAlignment="1" applyProtection="1">
      <alignment horizontal="center" vertical="center"/>
      <protection locked="0"/>
    </xf>
    <xf numFmtId="165" fontId="0" fillId="0" borderId="0" xfId="0" applyNumberFormat="1" applyAlignment="1" applyProtection="1">
      <alignment horizontal="left" vertical="center"/>
    </xf>
    <xf numFmtId="0" fontId="0" fillId="0" borderId="4" xfId="0" applyNumberFormat="1" applyFont="1" applyBorder="1" applyAlignment="1" applyProtection="1">
      <alignment horizontal="center" vertical="center" wrapText="1"/>
      <protection locked="0"/>
    </xf>
    <xf numFmtId="0" fontId="0" fillId="0" borderId="28" xfId="0" applyNumberFormat="1" applyFont="1" applyBorder="1" applyAlignment="1" applyProtection="1">
      <alignment horizontal="center" vertical="center" wrapText="1"/>
      <protection locked="0"/>
    </xf>
    <xf numFmtId="0" fontId="0" fillId="0" borderId="0" xfId="0" applyNumberFormat="1" applyAlignment="1" applyProtection="1">
      <alignment horizontal="left" vertical="center"/>
    </xf>
    <xf numFmtId="0" fontId="0" fillId="0" borderId="0" xfId="0" applyNumberFormat="1" applyFont="1" applyAlignment="1" applyProtection="1">
      <alignment vertical="center"/>
    </xf>
    <xf numFmtId="0" fontId="0" fillId="0" borderId="0" xfId="0" applyNumberFormat="1" applyFont="1" applyAlignment="1" applyProtection="1">
      <alignment horizontal="center" vertical="center"/>
    </xf>
    <xf numFmtId="0" fontId="0" fillId="12" borderId="4" xfId="0" applyNumberFormat="1" applyFill="1" applyBorder="1" applyAlignment="1" applyProtection="1">
      <alignment horizontal="center" vertical="center" wrapText="1"/>
    </xf>
    <xf numFmtId="0" fontId="0" fillId="12" borderId="28" xfId="0" applyNumberFormat="1" applyFill="1" applyBorder="1" applyAlignment="1" applyProtection="1">
      <alignment horizontal="center" vertical="center" wrapText="1"/>
    </xf>
    <xf numFmtId="0" fontId="18" fillId="0" borderId="4" xfId="0" applyNumberFormat="1" applyFont="1" applyBorder="1" applyAlignment="1" applyProtection="1">
      <alignment horizontal="center" vertical="center"/>
      <protection locked="0"/>
    </xf>
    <xf numFmtId="0" fontId="0" fillId="0" borderId="0" xfId="0" applyFont="1" applyAlignment="1" applyProtection="1">
      <alignment vertical="center"/>
      <protection locked="0"/>
    </xf>
    <xf numFmtId="0" fontId="0"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0" fontId="1" fillId="4" borderId="0" xfId="0" applyFont="1" applyFill="1" applyBorder="1" applyAlignment="1" applyProtection="1">
      <alignment vertical="center" wrapText="1"/>
    </xf>
    <xf numFmtId="0" fontId="5" fillId="7" borderId="20" xfId="0" applyFont="1" applyFill="1" applyBorder="1" applyAlignment="1" applyProtection="1">
      <alignment horizontal="center" vertical="center" wrapText="1"/>
    </xf>
    <xf numFmtId="0" fontId="0" fillId="4" borderId="0" xfId="0" applyFill="1" applyAlignment="1" applyProtection="1">
      <alignment vertical="center"/>
      <protection locked="0"/>
    </xf>
    <xf numFmtId="0" fontId="31" fillId="0" borderId="0" xfId="0" applyFont="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5" fillId="3" borderId="27"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5" fillId="8" borderId="22" xfId="0" applyFont="1" applyFill="1" applyBorder="1" applyAlignment="1" applyProtection="1">
      <alignment horizontal="center" vertical="center" wrapText="1"/>
    </xf>
    <xf numFmtId="0" fontId="5" fillId="8" borderId="32" xfId="0" applyFont="1" applyFill="1" applyBorder="1" applyAlignment="1" applyProtection="1">
      <alignment horizontal="center" vertical="center" wrapText="1"/>
    </xf>
    <xf numFmtId="0" fontId="5" fillId="8" borderId="33" xfId="0" applyFont="1" applyFill="1" applyBorder="1" applyAlignment="1" applyProtection="1">
      <alignment horizontal="center" vertical="center" wrapText="1"/>
    </xf>
    <xf numFmtId="0" fontId="0" fillId="0" borderId="21" xfId="0" applyNumberFormat="1" applyFont="1" applyBorder="1" applyAlignment="1" applyProtection="1">
      <alignment horizontal="center" vertical="center" wrapText="1"/>
      <protection locked="0"/>
    </xf>
    <xf numFmtId="0" fontId="0" fillId="0" borderId="7" xfId="0" applyNumberFormat="1" applyBorder="1" applyProtection="1">
      <protection locked="0"/>
    </xf>
    <xf numFmtId="0" fontId="0" fillId="0" borderId="8" xfId="0" applyNumberFormat="1" applyBorder="1" applyProtection="1">
      <protection locked="0"/>
    </xf>
    <xf numFmtId="0" fontId="0" fillId="0" borderId="10" xfId="0" applyNumberFormat="1" applyBorder="1" applyProtection="1">
      <protection locked="0"/>
    </xf>
    <xf numFmtId="44" fontId="0" fillId="0" borderId="0" xfId="2" applyFont="1"/>
    <xf numFmtId="0" fontId="0" fillId="16" borderId="0" xfId="0" applyFill="1"/>
    <xf numFmtId="0" fontId="0" fillId="16" borderId="4" xfId="0" applyFill="1" applyBorder="1" applyAlignment="1">
      <alignment horizontal="left" vertical="top"/>
    </xf>
    <xf numFmtId="0" fontId="0" fillId="17" borderId="0" xfId="0" applyFill="1"/>
    <xf numFmtId="0" fontId="5" fillId="8" borderId="34" xfId="0" applyFont="1" applyFill="1" applyBorder="1" applyAlignment="1" applyProtection="1">
      <alignment horizontal="center" vertical="center" wrapText="1"/>
    </xf>
    <xf numFmtId="165" fontId="0" fillId="12" borderId="10" xfId="2" applyNumberFormat="1" applyFont="1" applyFill="1" applyBorder="1" applyAlignment="1" applyProtection="1">
      <alignment horizontal="center" vertical="center" wrapText="1"/>
    </xf>
    <xf numFmtId="165" fontId="0" fillId="12" borderId="21" xfId="2" applyNumberFormat="1" applyFont="1" applyFill="1" applyBorder="1" applyAlignment="1" applyProtection="1">
      <alignment horizontal="center" vertical="center" wrapText="1"/>
    </xf>
    <xf numFmtId="0" fontId="0" fillId="16" borderId="0" xfId="0" applyFill="1" applyBorder="1"/>
    <xf numFmtId="0" fontId="31" fillId="17" borderId="4" xfId="0" applyFont="1" applyFill="1" applyBorder="1"/>
    <xf numFmtId="0" fontId="31" fillId="17" borderId="0" xfId="0" applyFont="1" applyFill="1"/>
    <xf numFmtId="0" fontId="0" fillId="17" borderId="4" xfId="0" applyFill="1" applyBorder="1"/>
    <xf numFmtId="0" fontId="0" fillId="17" borderId="4" xfId="0" applyFill="1" applyBorder="1" applyAlignment="1">
      <alignment horizontal="left" vertical="top"/>
    </xf>
    <xf numFmtId="0" fontId="0" fillId="0" borderId="24" xfId="0" applyNumberFormat="1" applyFont="1" applyBorder="1" applyAlignment="1" applyProtection="1">
      <alignment horizontal="center" vertical="center" wrapText="1"/>
      <protection locked="0"/>
    </xf>
    <xf numFmtId="0" fontId="2" fillId="15" borderId="6" xfId="0" applyNumberFormat="1" applyFont="1" applyFill="1" applyBorder="1" applyAlignment="1" applyProtection="1">
      <alignment vertical="center" wrapText="1"/>
    </xf>
    <xf numFmtId="0" fontId="0" fillId="12" borderId="21" xfId="0" applyNumberFormat="1" applyFill="1" applyBorder="1" applyAlignment="1" applyProtection="1">
      <alignment horizontal="center" vertical="center" wrapText="1"/>
    </xf>
    <xf numFmtId="0" fontId="0" fillId="12" borderId="21" xfId="0" applyFill="1" applyBorder="1" applyAlignment="1" applyProtection="1">
      <alignment horizontal="center" vertical="center" wrapText="1"/>
    </xf>
    <xf numFmtId="165" fontId="0" fillId="12" borderId="7" xfId="2" applyNumberFormat="1" applyFont="1" applyFill="1" applyBorder="1" applyAlignment="1" applyProtection="1">
      <alignment horizontal="center" vertical="center" wrapText="1"/>
    </xf>
    <xf numFmtId="165" fontId="0" fillId="12" borderId="4" xfId="2" applyNumberFormat="1" applyFont="1" applyFill="1" applyBorder="1" applyAlignment="1" applyProtection="1">
      <alignment horizontal="center" vertical="center" wrapText="1"/>
    </xf>
    <xf numFmtId="165" fontId="0" fillId="12" borderId="28" xfId="2" applyNumberFormat="1" applyFont="1" applyFill="1" applyBorder="1" applyAlignment="1" applyProtection="1">
      <alignment horizontal="center" vertical="center" wrapText="1"/>
    </xf>
    <xf numFmtId="0" fontId="0" fillId="16" borderId="0" xfId="0" applyFill="1" applyAlignment="1" applyProtection="1">
      <alignment horizontal="left" vertical="center"/>
    </xf>
    <xf numFmtId="0" fontId="0" fillId="0" borderId="25" xfId="0" applyNumberFormat="1" applyFont="1" applyBorder="1" applyAlignment="1" applyProtection="1">
      <alignment horizontal="center" vertical="center" wrapText="1"/>
      <protection locked="0"/>
    </xf>
    <xf numFmtId="0" fontId="0" fillId="0" borderId="26" xfId="0" applyNumberFormat="1" applyFont="1" applyBorder="1" applyAlignment="1" applyProtection="1">
      <alignment horizontal="center" vertical="center" wrapText="1"/>
      <protection locked="0"/>
    </xf>
    <xf numFmtId="0" fontId="2" fillId="2" borderId="0" xfId="0" applyFont="1" applyFill="1" applyAlignment="1" applyProtection="1">
      <alignment horizontal="center" vertical="center" wrapText="1"/>
    </xf>
    <xf numFmtId="165" fontId="0" fillId="0" borderId="4" xfId="2" applyNumberFormat="1" applyFont="1" applyFill="1" applyBorder="1" applyAlignment="1" applyProtection="1">
      <alignment horizontal="center" vertical="center"/>
      <protection locked="0"/>
    </xf>
    <xf numFmtId="0" fontId="0" fillId="0" borderId="28" xfId="0" applyNumberFormat="1" applyBorder="1" applyAlignment="1" applyProtection="1">
      <alignment horizontal="center" vertical="center" wrapText="1"/>
      <protection locked="0"/>
    </xf>
    <xf numFmtId="0" fontId="0" fillId="0" borderId="28" xfId="0" applyNumberFormat="1" applyBorder="1" applyAlignment="1" applyProtection="1">
      <alignment horizontal="center" vertical="center"/>
      <protection locked="0"/>
    </xf>
    <xf numFmtId="165" fontId="0" fillId="0" borderId="28" xfId="0" applyNumberFormat="1" applyBorder="1" applyAlignment="1" applyProtection="1">
      <alignment horizontal="center" vertical="center" wrapText="1"/>
      <protection locked="0"/>
    </xf>
    <xf numFmtId="49" fontId="0" fillId="0" borderId="16" xfId="0" applyNumberFormat="1" applyBorder="1" applyAlignment="1" applyProtection="1">
      <alignment horizontal="center" vertical="center" wrapText="1"/>
      <protection locked="0"/>
    </xf>
    <xf numFmtId="49" fontId="0" fillId="0" borderId="4" xfId="0" applyNumberFormat="1" applyBorder="1" applyAlignment="1" applyProtection="1">
      <alignment horizontal="center" vertical="center" wrapText="1"/>
      <protection locked="0"/>
    </xf>
    <xf numFmtId="49" fontId="0" fillId="0" borderId="4" xfId="0" applyNumberFormat="1" applyBorder="1" applyAlignment="1" applyProtection="1">
      <alignment horizontal="left" vertical="center" wrapText="1"/>
      <protection locked="0"/>
    </xf>
    <xf numFmtId="49" fontId="0" fillId="0" borderId="16" xfId="0" applyNumberFormat="1" applyBorder="1" applyAlignment="1" applyProtection="1">
      <alignment horizontal="left" vertical="center" wrapText="1"/>
      <protection locked="0"/>
    </xf>
    <xf numFmtId="49" fontId="0" fillId="0" borderId="15" xfId="0" applyNumberFormat="1" applyBorder="1" applyAlignment="1" applyProtection="1">
      <alignment horizontal="center" vertical="center" wrapText="1"/>
      <protection locked="0"/>
    </xf>
    <xf numFmtId="49" fontId="0" fillId="0" borderId="39" xfId="0" applyNumberFormat="1" applyBorder="1" applyAlignment="1" applyProtection="1">
      <alignment horizontal="center" vertical="center" wrapText="1"/>
      <protection locked="0"/>
    </xf>
    <xf numFmtId="49" fontId="0" fillId="0" borderId="0" xfId="0" applyNumberFormat="1" applyAlignment="1" applyProtection="1">
      <alignment vertical="center"/>
      <protection locked="0"/>
    </xf>
    <xf numFmtId="49" fontId="0" fillId="0" borderId="4" xfId="0" applyNumberFormat="1" applyBorder="1" applyAlignment="1" applyProtection="1">
      <alignment horizontal="center" vertical="center"/>
    </xf>
    <xf numFmtId="49" fontId="0" fillId="0" borderId="4" xfId="0" applyNumberFormat="1" applyBorder="1" applyAlignment="1" applyProtection="1">
      <alignment vertical="center"/>
    </xf>
    <xf numFmtId="49" fontId="0" fillId="0" borderId="0" xfId="0" applyNumberFormat="1" applyAlignment="1" applyProtection="1">
      <alignment horizontal="right" vertical="center"/>
    </xf>
    <xf numFmtId="49" fontId="0" fillId="0" borderId="0" xfId="0" applyNumberFormat="1" applyAlignment="1" applyProtection="1">
      <alignment vertical="center"/>
    </xf>
    <xf numFmtId="49" fontId="0" fillId="0" borderId="4" xfId="0" applyNumberFormat="1" applyFont="1" applyBorder="1" applyAlignment="1" applyProtection="1">
      <alignment horizontal="center" vertical="center"/>
    </xf>
    <xf numFmtId="49" fontId="0" fillId="0" borderId="4" xfId="0" applyNumberFormat="1" applyFont="1" applyBorder="1" applyAlignment="1" applyProtection="1">
      <alignment vertical="center"/>
    </xf>
    <xf numFmtId="49" fontId="0" fillId="0" borderId="0" xfId="0" applyNumberFormat="1" applyFont="1" applyAlignment="1" applyProtection="1">
      <alignment horizontal="right" vertical="center"/>
    </xf>
    <xf numFmtId="49" fontId="0" fillId="0" borderId="0" xfId="0" applyNumberFormat="1" applyFont="1" applyAlignment="1" applyProtection="1">
      <alignment vertical="center"/>
    </xf>
    <xf numFmtId="49" fontId="0" fillId="0" borderId="0" xfId="0" applyNumberFormat="1" applyFont="1" applyAlignment="1" applyProtection="1">
      <alignment horizontal="center" vertical="center"/>
    </xf>
    <xf numFmtId="49" fontId="0" fillId="0" borderId="0" xfId="0" applyNumberFormat="1" applyAlignment="1" applyProtection="1">
      <alignment horizontal="left" vertical="center"/>
    </xf>
    <xf numFmtId="49" fontId="0" fillId="0" borderId="4" xfId="0" applyNumberFormat="1" applyBorder="1" applyAlignment="1" applyProtection="1">
      <alignment horizontal="left" vertical="center"/>
    </xf>
    <xf numFmtId="49" fontId="0" fillId="0" borderId="0" xfId="0" applyNumberFormat="1" applyAlignment="1" applyProtection="1">
      <alignment horizontal="center" vertical="center"/>
    </xf>
    <xf numFmtId="49" fontId="0" fillId="0" borderId="9" xfId="0" applyNumberFormat="1" applyBorder="1" applyAlignment="1" applyProtection="1">
      <alignment horizontal="center" vertical="center" wrapText="1"/>
      <protection locked="0"/>
    </xf>
    <xf numFmtId="49" fontId="0" fillId="0" borderId="28" xfId="0" applyNumberFormat="1" applyBorder="1" applyAlignment="1" applyProtection="1">
      <alignment horizontal="center" vertical="center" wrapText="1"/>
      <protection locked="0"/>
    </xf>
    <xf numFmtId="49" fontId="0" fillId="0" borderId="0" xfId="0" applyNumberFormat="1"/>
    <xf numFmtId="49" fontId="0" fillId="16" borderId="0" xfId="0" applyNumberFormat="1" applyFill="1" applyAlignment="1" applyProtection="1">
      <alignment horizontal="left" vertical="center"/>
    </xf>
    <xf numFmtId="49" fontId="0" fillId="0" borderId="45" xfId="0" applyNumberFormat="1" applyBorder="1" applyAlignment="1" applyProtection="1">
      <alignment horizontal="center" vertical="center" wrapText="1"/>
      <protection locked="0"/>
    </xf>
    <xf numFmtId="0" fontId="0" fillId="0" borderId="16" xfId="0" applyNumberFormat="1" applyBorder="1" applyAlignment="1" applyProtection="1">
      <alignment horizontal="center" vertical="center"/>
      <protection locked="0"/>
    </xf>
    <xf numFmtId="0" fontId="5" fillId="7" borderId="17" xfId="0" applyFont="1" applyFill="1" applyBorder="1" applyAlignment="1" applyProtection="1">
      <alignment horizontal="center" vertical="center" wrapText="1"/>
    </xf>
    <xf numFmtId="0" fontId="5" fillId="7" borderId="43" xfId="0" applyFont="1" applyFill="1" applyBorder="1" applyAlignment="1" applyProtection="1">
      <alignment horizontal="center" vertical="center" wrapText="1"/>
    </xf>
    <xf numFmtId="0" fontId="5" fillId="7" borderId="43" xfId="0" applyFont="1" applyFill="1" applyBorder="1" applyAlignment="1">
      <alignment horizontal="center" vertical="center" wrapText="1"/>
    </xf>
    <xf numFmtId="0" fontId="5" fillId="7" borderId="1" xfId="0" applyFont="1" applyFill="1" applyBorder="1" applyAlignment="1" applyProtection="1">
      <alignment horizontal="center" vertical="center" wrapText="1"/>
    </xf>
    <xf numFmtId="0" fontId="5" fillId="7" borderId="47" xfId="0" applyFont="1" applyFill="1" applyBorder="1" applyAlignment="1" applyProtection="1">
      <alignment horizontal="center" vertical="center" wrapText="1"/>
    </xf>
    <xf numFmtId="49" fontId="0" fillId="0" borderId="44" xfId="0" applyNumberFormat="1" applyBorder="1" applyAlignment="1" applyProtection="1">
      <alignment horizontal="center" vertical="center" wrapText="1"/>
      <protection locked="0"/>
    </xf>
    <xf numFmtId="49" fontId="0" fillId="0" borderId="42" xfId="0" applyNumberFormat="1" applyBorder="1" applyAlignment="1" applyProtection="1">
      <alignment horizontal="center" vertical="center" wrapText="1"/>
      <protection locked="0"/>
    </xf>
    <xf numFmtId="0" fontId="20" fillId="7" borderId="4" xfId="0" applyNumberFormat="1" applyFont="1" applyFill="1" applyBorder="1" applyAlignment="1" applyProtection="1">
      <alignment horizontal="center" vertical="center" wrapText="1"/>
    </xf>
    <xf numFmtId="0" fontId="20" fillId="7" borderId="6" xfId="0" applyNumberFormat="1" applyFont="1" applyFill="1" applyBorder="1" applyAlignment="1" applyProtection="1">
      <alignment horizontal="center" vertical="center" wrapText="1"/>
    </xf>
    <xf numFmtId="0" fontId="20" fillId="7" borderId="9" xfId="0" applyNumberFormat="1" applyFont="1" applyFill="1" applyBorder="1" applyAlignment="1" applyProtection="1">
      <alignment horizontal="center" vertical="center" wrapText="1"/>
    </xf>
    <xf numFmtId="0" fontId="20" fillId="7" borderId="27" xfId="0" applyNumberFormat="1" applyFont="1" applyFill="1" applyBorder="1" applyAlignment="1" applyProtection="1">
      <alignment horizontal="center" vertical="center" wrapText="1"/>
    </xf>
    <xf numFmtId="165" fontId="2" fillId="7" borderId="7" xfId="0" applyNumberFormat="1" applyFont="1" applyFill="1" applyBorder="1" applyAlignment="1" applyProtection="1">
      <alignment horizontal="center" vertical="center" wrapText="1"/>
    </xf>
    <xf numFmtId="165" fontId="2" fillId="7" borderId="8" xfId="0" applyNumberFormat="1" applyFont="1" applyFill="1" applyBorder="1" applyAlignment="1" applyProtection="1">
      <alignment horizontal="center" vertical="center" wrapText="1"/>
    </xf>
    <xf numFmtId="165" fontId="2" fillId="7" borderId="10" xfId="0" applyNumberFormat="1" applyFont="1" applyFill="1" applyBorder="1" applyAlignment="1" applyProtection="1">
      <alignment horizontal="center" vertical="center" wrapText="1"/>
    </xf>
    <xf numFmtId="49" fontId="27" fillId="4" borderId="0" xfId="0" applyNumberFormat="1" applyFont="1" applyFill="1" applyBorder="1" applyAlignment="1" applyProtection="1">
      <alignment horizontal="center" vertical="center"/>
    </xf>
    <xf numFmtId="49" fontId="20" fillId="4" borderId="0" xfId="0" applyNumberFormat="1" applyFont="1" applyFill="1" applyBorder="1" applyAlignment="1" applyProtection="1">
      <alignment horizontal="center" vertical="center" wrapText="1"/>
    </xf>
    <xf numFmtId="49" fontId="2" fillId="0" borderId="0" xfId="2" applyNumberFormat="1" applyFont="1" applyBorder="1" applyAlignment="1" applyProtection="1">
      <alignment horizontal="center" vertical="center"/>
    </xf>
    <xf numFmtId="49" fontId="0" fillId="16" borderId="0" xfId="0" applyNumberFormat="1" applyFill="1"/>
    <xf numFmtId="49" fontId="20" fillId="4" borderId="0" xfId="2" applyNumberFormat="1" applyFont="1" applyFill="1" applyBorder="1" applyAlignment="1" applyProtection="1">
      <alignment horizontal="center" vertical="center"/>
    </xf>
    <xf numFmtId="49" fontId="0" fillId="4" borderId="0" xfId="0" applyNumberFormat="1" applyFill="1" applyAlignment="1" applyProtection="1">
      <alignment vertical="center"/>
    </xf>
    <xf numFmtId="49" fontId="0" fillId="0" borderId="0" xfId="0" applyNumberFormat="1" applyFill="1" applyAlignment="1" applyProtection="1">
      <alignment vertical="center"/>
    </xf>
    <xf numFmtId="165" fontId="20" fillId="11" borderId="3" xfId="2" applyNumberFormat="1" applyFont="1" applyFill="1" applyBorder="1" applyAlignment="1" applyProtection="1">
      <alignment horizontal="center" vertical="center" wrapText="1"/>
    </xf>
    <xf numFmtId="165" fontId="20" fillId="11" borderId="20" xfId="2" applyNumberFormat="1"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0" fillId="16" borderId="0" xfId="0" applyFill="1" applyAlignment="1" applyProtection="1">
      <alignment horizontal="left" vertical="center"/>
      <protection locked="0"/>
    </xf>
    <xf numFmtId="165" fontId="0" fillId="0" borderId="4" xfId="0" quotePrefix="1" applyNumberFormat="1" applyBorder="1" applyAlignment="1" applyProtection="1">
      <alignment horizontal="center" vertical="center" wrapText="1"/>
      <protection locked="0"/>
    </xf>
    <xf numFmtId="0" fontId="0" fillId="0" borderId="39" xfId="0" applyNumberFormat="1" applyBorder="1" applyAlignment="1" applyProtection="1">
      <alignment horizontal="center" vertical="center" wrapText="1"/>
      <protection locked="0"/>
    </xf>
    <xf numFmtId="0" fontId="5" fillId="3" borderId="13" xfId="0" applyFont="1" applyFill="1" applyBorder="1" applyAlignment="1" applyProtection="1">
      <alignment horizontal="center" vertical="center" wrapText="1"/>
    </xf>
    <xf numFmtId="0" fontId="5" fillId="3" borderId="37" xfId="0"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0" fontId="5" fillId="3" borderId="43"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5" fillId="7" borderId="29" xfId="0" applyFont="1" applyFill="1" applyBorder="1" applyAlignment="1" applyProtection="1">
      <alignment horizontal="center" vertical="center" wrapText="1"/>
    </xf>
    <xf numFmtId="0" fontId="0" fillId="0" borderId="0" xfId="0" applyBorder="1" applyAlignment="1" applyProtection="1">
      <alignment vertical="center"/>
      <protection locked="0"/>
    </xf>
    <xf numFmtId="14" fontId="2" fillId="2" borderId="0" xfId="0" applyNumberFormat="1" applyFont="1" applyFill="1" applyAlignment="1" applyProtection="1">
      <alignment horizontal="center" vertical="center"/>
    </xf>
    <xf numFmtId="165" fontId="2" fillId="2" borderId="0" xfId="0" applyNumberFormat="1" applyFont="1" applyFill="1" applyAlignment="1" applyProtection="1">
      <alignment horizontal="center" vertical="center"/>
    </xf>
    <xf numFmtId="0" fontId="9" fillId="4" borderId="0" xfId="0" applyFont="1" applyFill="1" applyAlignment="1" applyProtection="1">
      <alignment vertical="center"/>
    </xf>
    <xf numFmtId="0" fontId="9" fillId="0" borderId="0" xfId="0" applyFont="1" applyBorder="1" applyAlignment="1" applyProtection="1">
      <alignment horizontal="left" vertical="center" wrapText="1"/>
    </xf>
    <xf numFmtId="0" fontId="9" fillId="0" borderId="6" xfId="0" applyFont="1" applyBorder="1" applyAlignment="1" applyProtection="1">
      <alignment horizontal="center" vertical="center" wrapText="1"/>
    </xf>
    <xf numFmtId="0" fontId="9" fillId="0" borderId="2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8" fontId="2" fillId="4" borderId="0" xfId="0" applyNumberFormat="1" applyFont="1" applyFill="1" applyBorder="1" applyAlignment="1" applyProtection="1">
      <alignment vertical="center" wrapText="1"/>
    </xf>
    <xf numFmtId="0" fontId="0" fillId="0" borderId="0" xfId="0" applyBorder="1" applyAlignment="1" applyProtection="1">
      <alignment horizontal="left" vertical="center"/>
    </xf>
    <xf numFmtId="165" fontId="0" fillId="0" borderId="0" xfId="0" applyNumberFormat="1" applyFill="1" applyBorder="1" applyAlignment="1" applyProtection="1">
      <alignment horizontal="center" vertical="center"/>
    </xf>
    <xf numFmtId="0" fontId="0" fillId="4" borderId="0" xfId="0" applyFill="1" applyBorder="1" applyAlignment="1" applyProtection="1">
      <alignment horizontal="center"/>
    </xf>
    <xf numFmtId="0" fontId="9" fillId="0" borderId="0" xfId="0" applyFont="1" applyBorder="1" applyAlignment="1" applyProtection="1">
      <alignment horizontal="center" vertical="center" wrapText="1"/>
    </xf>
    <xf numFmtId="0" fontId="9" fillId="4" borderId="0" xfId="0" applyFont="1" applyFill="1" applyBorder="1" applyAlignment="1" applyProtection="1">
      <alignment horizontal="left" vertical="center" wrapText="1"/>
    </xf>
    <xf numFmtId="0" fontId="9" fillId="18" borderId="0" xfId="0" applyFont="1" applyFill="1" applyBorder="1" applyAlignment="1" applyProtection="1">
      <alignment horizontal="center" vertical="center" wrapText="1"/>
    </xf>
    <xf numFmtId="8" fontId="4" fillId="15" borderId="27" xfId="0" applyNumberFormat="1" applyFont="1" applyFill="1" applyBorder="1" applyAlignment="1" applyProtection="1">
      <alignment horizontal="center" vertical="center" wrapText="1"/>
      <protection locked="0"/>
    </xf>
    <xf numFmtId="0" fontId="4" fillId="15" borderId="28" xfId="0" applyNumberFormat="1" applyFont="1" applyFill="1" applyBorder="1" applyAlignment="1" applyProtection="1">
      <alignment horizontal="center" vertical="center" wrapText="1"/>
    </xf>
    <xf numFmtId="165" fontId="4" fillId="15" borderId="28" xfId="0" applyNumberFormat="1" applyFont="1" applyFill="1" applyBorder="1" applyAlignment="1" applyProtection="1">
      <alignment horizontal="center" vertical="center" wrapText="1"/>
    </xf>
    <xf numFmtId="0" fontId="4" fillId="15" borderId="10" xfId="0" applyNumberFormat="1" applyFont="1" applyFill="1" applyBorder="1" applyAlignment="1" applyProtection="1">
      <alignment horizontal="center" vertical="center" wrapText="1"/>
    </xf>
    <xf numFmtId="0" fontId="0" fillId="18" borderId="0" xfId="0" applyFill="1" applyProtection="1"/>
    <xf numFmtId="8" fontId="11" fillId="18" borderId="0" xfId="0" applyNumberFormat="1" applyFont="1" applyFill="1" applyBorder="1" applyAlignment="1" applyProtection="1">
      <alignment horizontal="center" vertical="center" wrapText="1"/>
    </xf>
    <xf numFmtId="0" fontId="0" fillId="18" borderId="0" xfId="0" applyFill="1" applyBorder="1" applyProtection="1"/>
    <xf numFmtId="0" fontId="7" fillId="18" borderId="0" xfId="0" applyFont="1" applyFill="1" applyBorder="1" applyAlignment="1" applyProtection="1">
      <alignment vertical="center"/>
    </xf>
    <xf numFmtId="0" fontId="7" fillId="18" borderId="0" xfId="0" applyFont="1" applyFill="1" applyAlignment="1" applyProtection="1">
      <alignment vertical="center"/>
    </xf>
    <xf numFmtId="0" fontId="0" fillId="18" borderId="0" xfId="0" applyFill="1" applyAlignment="1" applyProtection="1">
      <alignment wrapText="1"/>
    </xf>
    <xf numFmtId="0" fontId="0" fillId="0" borderId="0" xfId="0" applyProtection="1">
      <protection locked="0"/>
    </xf>
    <xf numFmtId="0" fontId="0" fillId="4" borderId="0" xfId="0" applyFill="1" applyProtection="1">
      <protection locked="0"/>
    </xf>
    <xf numFmtId="0" fontId="2" fillId="0" borderId="0" xfId="0" applyFont="1" applyBorder="1" applyAlignment="1" applyProtection="1">
      <alignment vertical="center"/>
    </xf>
    <xf numFmtId="0" fontId="20" fillId="7" borderId="32" xfId="0" applyNumberFormat="1" applyFont="1" applyFill="1" applyBorder="1" applyAlignment="1" applyProtection="1">
      <alignment horizontal="center" vertical="center"/>
    </xf>
    <xf numFmtId="0" fontId="20" fillId="7" borderId="33" xfId="0" applyFont="1" applyFill="1" applyBorder="1" applyAlignment="1" applyProtection="1">
      <alignment horizontal="center" vertical="center" wrapText="1"/>
    </xf>
    <xf numFmtId="0" fontId="20" fillId="7" borderId="35" xfId="0" applyFont="1" applyFill="1" applyBorder="1" applyAlignment="1" applyProtection="1">
      <alignment horizontal="center" vertical="center" wrapText="1"/>
    </xf>
    <xf numFmtId="0" fontId="20" fillId="7" borderId="48" xfId="0" applyNumberFormat="1" applyFont="1" applyFill="1" applyBorder="1" applyAlignment="1" applyProtection="1">
      <alignment horizontal="center" vertical="center"/>
    </xf>
    <xf numFmtId="0" fontId="20" fillId="7" borderId="43" xfId="0" applyNumberFormat="1" applyFont="1" applyFill="1" applyBorder="1" applyAlignment="1" applyProtection="1">
      <alignment horizontal="center" vertical="center"/>
    </xf>
    <xf numFmtId="0" fontId="8" fillId="0" borderId="0" xfId="0" applyNumberFormat="1" applyFont="1" applyAlignment="1" applyProtection="1">
      <alignment vertical="center"/>
    </xf>
    <xf numFmtId="0" fontId="21" fillId="0" borderId="0" xfId="0" applyNumberFormat="1" applyFont="1" applyAlignment="1" applyProtection="1">
      <alignment vertical="center"/>
    </xf>
    <xf numFmtId="0" fontId="0" fillId="0" borderId="9" xfId="0" applyBorder="1" applyAlignment="1" applyProtection="1">
      <alignment horizontal="center" vertical="center" wrapText="1"/>
      <protection locked="0"/>
    </xf>
    <xf numFmtId="0" fontId="25" fillId="7" borderId="15" xfId="0" applyFont="1" applyFill="1" applyBorder="1" applyAlignment="1" applyProtection="1">
      <alignment horizontal="center" vertical="center" wrapText="1"/>
    </xf>
    <xf numFmtId="0" fontId="0" fillId="0" borderId="6" xfId="0" applyBorder="1" applyAlignment="1" applyProtection="1">
      <alignment horizontal="center" vertical="center" wrapText="1"/>
      <protection locked="0"/>
    </xf>
    <xf numFmtId="165" fontId="15" fillId="0" borderId="21" xfId="2" applyNumberFormat="1" applyFont="1" applyBorder="1" applyAlignment="1" applyProtection="1">
      <alignment horizontal="center" vertical="center"/>
    </xf>
    <xf numFmtId="165" fontId="15" fillId="0" borderId="21" xfId="2" applyNumberFormat="1" applyFont="1" applyBorder="1" applyAlignment="1" applyProtection="1">
      <alignment horizontal="center" vertical="center" wrapText="1"/>
      <protection locked="0"/>
    </xf>
    <xf numFmtId="165" fontId="15" fillId="0" borderId="4" xfId="2" applyNumberFormat="1" applyFont="1" applyBorder="1" applyAlignment="1" applyProtection="1">
      <alignment horizontal="center" vertical="center" wrapText="1"/>
      <protection locked="0"/>
    </xf>
    <xf numFmtId="165" fontId="17" fillId="0" borderId="4" xfId="2" applyNumberFormat="1" applyFont="1" applyBorder="1" applyAlignment="1" applyProtection="1">
      <alignment horizontal="center" vertical="center" wrapText="1"/>
      <protection locked="0"/>
    </xf>
    <xf numFmtId="165" fontId="15" fillId="0" borderId="21" xfId="2" applyNumberFormat="1" applyFont="1" applyBorder="1" applyAlignment="1" applyProtection="1">
      <alignment horizontal="center" vertical="center"/>
      <protection locked="0"/>
    </xf>
    <xf numFmtId="165" fontId="15" fillId="0" borderId="4" xfId="2" applyNumberFormat="1" applyFont="1" applyBorder="1" applyAlignment="1" applyProtection="1">
      <alignment horizontal="center" vertical="center"/>
      <protection locked="0"/>
    </xf>
    <xf numFmtId="165" fontId="15" fillId="0" borderId="4" xfId="2" applyNumberFormat="1" applyFont="1" applyBorder="1" applyAlignment="1" applyProtection="1">
      <alignment horizontal="center" vertical="center"/>
    </xf>
    <xf numFmtId="0" fontId="0" fillId="0" borderId="9"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5" fontId="15" fillId="0" borderId="28" xfId="2" applyNumberFormat="1" applyFont="1" applyBorder="1" applyAlignment="1" applyProtection="1">
      <alignment horizontal="center" vertical="center"/>
      <protection locked="0"/>
    </xf>
    <xf numFmtId="165" fontId="15" fillId="0" borderId="28" xfId="2" applyNumberFormat="1" applyFont="1" applyBorder="1" applyAlignment="1" applyProtection="1">
      <alignment horizontal="center" vertical="center"/>
    </xf>
    <xf numFmtId="0" fontId="37" fillId="0" borderId="7" xfId="0" applyFont="1" applyBorder="1" applyAlignment="1" applyProtection="1">
      <alignment vertical="center"/>
      <protection locked="0"/>
    </xf>
    <xf numFmtId="0" fontId="37" fillId="0" borderId="8" xfId="0" applyFont="1" applyBorder="1" applyAlignment="1" applyProtection="1">
      <alignment vertical="center"/>
      <protection locked="0"/>
    </xf>
    <xf numFmtId="0" fontId="37" fillId="0" borderId="10" xfId="0" applyFont="1" applyBorder="1" applyAlignment="1" applyProtection="1">
      <alignment vertical="center"/>
      <protection locked="0"/>
    </xf>
    <xf numFmtId="0" fontId="0" fillId="0" borderId="46" xfId="0" applyNumberFormat="1" applyBorder="1" applyAlignment="1" applyProtection="1">
      <alignment horizontal="left" vertical="center" wrapText="1"/>
      <protection locked="0"/>
    </xf>
    <xf numFmtId="0" fontId="0" fillId="0" borderId="8" xfId="0" applyNumberFormat="1" applyBorder="1" applyAlignment="1" applyProtection="1">
      <alignment horizontal="left" vertical="center" wrapText="1"/>
      <protection locked="0"/>
    </xf>
    <xf numFmtId="0" fontId="0" fillId="0" borderId="8" xfId="0" applyNumberFormat="1" applyBorder="1" applyAlignment="1" applyProtection="1">
      <alignment vertical="center" wrapText="1"/>
      <protection locked="0"/>
    </xf>
    <xf numFmtId="0" fontId="0" fillId="0" borderId="10" xfId="0" applyNumberFormat="1" applyBorder="1" applyAlignment="1" applyProtection="1">
      <alignment vertical="center" wrapText="1"/>
      <protection locked="0"/>
    </xf>
    <xf numFmtId="0" fontId="7" fillId="4" borderId="0" xfId="0" applyFont="1" applyFill="1" applyAlignment="1" applyProtection="1">
      <alignment horizontal="center" vertical="center" wrapText="1"/>
    </xf>
    <xf numFmtId="0" fontId="34" fillId="4" borderId="0" xfId="5" quotePrefix="1" applyFont="1" applyFill="1" applyAlignment="1" applyProtection="1">
      <alignment horizontal="center" vertical="center"/>
      <protection locked="0"/>
    </xf>
    <xf numFmtId="0" fontId="7" fillId="4" borderId="0" xfId="0" applyFont="1" applyFill="1" applyBorder="1" applyAlignment="1" applyProtection="1">
      <alignment horizontal="center" vertical="center" wrapText="1"/>
    </xf>
    <xf numFmtId="0" fontId="34" fillId="4" borderId="0" xfId="5" quotePrefix="1" applyFont="1" applyFill="1" applyBorder="1" applyAlignment="1" applyProtection="1">
      <alignment horizontal="center" vertical="center"/>
      <protection locked="0"/>
    </xf>
    <xf numFmtId="0" fontId="34" fillId="0" borderId="0" xfId="5" quotePrefix="1" applyFont="1" applyFill="1" applyAlignment="1" applyProtection="1">
      <alignment horizontal="center" vertical="center"/>
      <protection locked="0"/>
    </xf>
    <xf numFmtId="0" fontId="9" fillId="7" borderId="22" xfId="0" applyFont="1" applyFill="1" applyBorder="1" applyAlignment="1" applyProtection="1">
      <alignment horizontal="center" vertical="center" wrapText="1"/>
    </xf>
    <xf numFmtId="0" fontId="9" fillId="7" borderId="29" xfId="0" applyFont="1" applyFill="1" applyBorder="1" applyAlignment="1" applyProtection="1">
      <alignment horizontal="center" vertical="center" wrapText="1"/>
    </xf>
    <xf numFmtId="0" fontId="9" fillId="7" borderId="1" xfId="0" applyFont="1" applyFill="1" applyBorder="1" applyAlignment="1" applyProtection="1">
      <alignment horizontal="center" vertical="center" wrapText="1"/>
    </xf>
    <xf numFmtId="0" fontId="9" fillId="7" borderId="2" xfId="0" applyFont="1" applyFill="1" applyBorder="1" applyAlignment="1" applyProtection="1">
      <alignment horizontal="center" vertical="center" wrapText="1"/>
    </xf>
    <xf numFmtId="0" fontId="9" fillId="7" borderId="3" xfId="0" applyFont="1" applyFill="1" applyBorder="1" applyAlignment="1" applyProtection="1">
      <alignment horizontal="center" vertical="center" wrapText="1"/>
    </xf>
    <xf numFmtId="0" fontId="1" fillId="7" borderId="1" xfId="0" applyFont="1" applyFill="1" applyBorder="1" applyAlignment="1" applyProtection="1">
      <alignment horizontal="center" vertical="center" wrapText="1"/>
    </xf>
    <xf numFmtId="0" fontId="1" fillId="7" borderId="2" xfId="0" applyFont="1" applyFill="1" applyBorder="1" applyAlignment="1" applyProtection="1">
      <alignment horizontal="center" vertical="center" wrapText="1"/>
    </xf>
    <xf numFmtId="0" fontId="1" fillId="7" borderId="3" xfId="0" applyFont="1" applyFill="1" applyBorder="1" applyAlignment="1" applyProtection="1">
      <alignment horizontal="center" vertical="center" wrapText="1"/>
    </xf>
    <xf numFmtId="14" fontId="11" fillId="0" borderId="0" xfId="0" applyNumberFormat="1" applyFont="1" applyBorder="1" applyAlignment="1" applyProtection="1">
      <alignment horizontal="center" vertical="center"/>
      <protection locked="0"/>
    </xf>
    <xf numFmtId="0" fontId="7" fillId="0" borderId="0" xfId="0" applyFont="1" applyBorder="1" applyAlignment="1" applyProtection="1">
      <alignment horizontal="center" vertical="center" wrapText="1"/>
    </xf>
    <xf numFmtId="8" fontId="11" fillId="4" borderId="0" xfId="0" applyNumberFormat="1" applyFont="1" applyFill="1" applyBorder="1" applyAlignment="1" applyProtection="1">
      <alignment horizontal="center" vertical="center" wrapText="1"/>
      <protection locked="0"/>
    </xf>
    <xf numFmtId="0" fontId="11" fillId="4" borderId="0" xfId="0" applyNumberFormat="1" applyFont="1" applyFill="1" applyBorder="1" applyAlignment="1" applyProtection="1">
      <alignment horizontal="center" vertical="center" wrapText="1"/>
    </xf>
    <xf numFmtId="8" fontId="11" fillId="15" borderId="9" xfId="0" applyNumberFormat="1" applyFont="1" applyFill="1" applyBorder="1" applyAlignment="1" applyProtection="1">
      <alignment horizontal="center" vertical="center" wrapText="1"/>
    </xf>
    <xf numFmtId="8" fontId="11" fillId="15" borderId="27" xfId="0" applyNumberFormat="1" applyFont="1" applyFill="1" applyBorder="1" applyAlignment="1" applyProtection="1">
      <alignment horizontal="center" vertical="center" wrapText="1"/>
    </xf>
    <xf numFmtId="0" fontId="11" fillId="15" borderId="4" xfId="0" applyNumberFormat="1" applyFont="1" applyFill="1" applyBorder="1" applyAlignment="1" applyProtection="1">
      <alignment horizontal="center" vertical="center" wrapText="1"/>
    </xf>
    <xf numFmtId="0" fontId="11" fillId="15" borderId="28" xfId="0" applyNumberFormat="1" applyFont="1" applyFill="1" applyBorder="1" applyAlignment="1" applyProtection="1">
      <alignment horizontal="center" vertical="center" wrapText="1"/>
    </xf>
    <xf numFmtId="165" fontId="11" fillId="15" borderId="4" xfId="0" applyNumberFormat="1" applyFont="1" applyFill="1" applyBorder="1" applyAlignment="1" applyProtection="1">
      <alignment horizontal="center" vertical="center" wrapText="1"/>
    </xf>
    <xf numFmtId="165" fontId="11" fillId="15" borderId="28" xfId="0" applyNumberFormat="1" applyFont="1" applyFill="1" applyBorder="1" applyAlignment="1" applyProtection="1">
      <alignment horizontal="center" vertical="center" wrapText="1"/>
    </xf>
    <xf numFmtId="0" fontId="11" fillId="15" borderId="8" xfId="0" applyNumberFormat="1" applyFont="1" applyFill="1" applyBorder="1" applyAlignment="1" applyProtection="1">
      <alignment horizontal="center" vertical="center" wrapText="1"/>
    </xf>
    <xf numFmtId="0" fontId="11" fillId="15" borderId="10" xfId="0" applyNumberFormat="1" applyFont="1" applyFill="1" applyBorder="1" applyAlignment="1" applyProtection="1">
      <alignment horizontal="center" vertical="center" wrapText="1"/>
    </xf>
    <xf numFmtId="8" fontId="11" fillId="4" borderId="0" xfId="0" applyNumberFormat="1" applyFont="1" applyFill="1" applyBorder="1" applyAlignment="1" applyProtection="1">
      <alignment horizontal="center" vertical="center" wrapText="1"/>
    </xf>
    <xf numFmtId="0" fontId="9" fillId="6" borderId="12" xfId="0" applyFont="1" applyFill="1" applyBorder="1" applyAlignment="1" applyProtection="1">
      <alignment horizontal="center" vertical="center" wrapText="1"/>
    </xf>
    <xf numFmtId="0" fontId="9" fillId="6" borderId="18" xfId="0" applyFont="1" applyFill="1" applyBorder="1" applyAlignment="1" applyProtection="1">
      <alignment horizontal="center" vertical="center" wrapText="1"/>
    </xf>
    <xf numFmtId="0" fontId="9" fillId="6" borderId="13" xfId="0" applyFont="1" applyFill="1" applyBorder="1" applyAlignment="1" applyProtection="1">
      <alignment horizontal="center" vertical="center" wrapText="1"/>
    </xf>
    <xf numFmtId="0" fontId="9" fillId="6" borderId="19" xfId="0" applyFont="1" applyFill="1" applyBorder="1" applyAlignment="1" applyProtection="1">
      <alignment horizontal="center" vertical="center" wrapText="1"/>
    </xf>
    <xf numFmtId="8" fontId="11" fillId="15" borderId="4" xfId="0" applyNumberFormat="1" applyFont="1" applyFill="1" applyBorder="1" applyAlignment="1" applyProtection="1">
      <alignment horizontal="center" vertical="center" wrapText="1"/>
    </xf>
    <xf numFmtId="8" fontId="11" fillId="15" borderId="28"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10" fillId="9" borderId="11" xfId="0" applyFont="1" applyFill="1" applyBorder="1" applyAlignment="1" applyProtection="1">
      <alignment horizontal="center" vertical="center" wrapText="1"/>
    </xf>
    <xf numFmtId="0" fontId="10" fillId="9" borderId="18" xfId="0" applyFont="1" applyFill="1" applyBorder="1" applyAlignment="1" applyProtection="1">
      <alignment horizontal="center" vertical="center" wrapText="1"/>
    </xf>
    <xf numFmtId="0" fontId="10" fillId="9" borderId="14" xfId="0" applyFont="1" applyFill="1" applyBorder="1" applyAlignment="1" applyProtection="1">
      <alignment horizontal="center" vertical="center" wrapText="1"/>
    </xf>
    <xf numFmtId="0" fontId="10" fillId="9" borderId="19" xfId="0" applyFont="1" applyFill="1" applyBorder="1" applyAlignment="1" applyProtection="1">
      <alignment horizontal="center" vertical="center" wrapText="1"/>
    </xf>
    <xf numFmtId="0" fontId="9" fillId="7" borderId="12" xfId="0" applyFont="1" applyFill="1" applyBorder="1" applyAlignment="1" applyProtection="1">
      <alignment horizontal="center" vertical="center" wrapText="1"/>
    </xf>
    <xf numFmtId="0" fontId="9" fillId="7" borderId="18" xfId="0" applyFont="1" applyFill="1" applyBorder="1" applyAlignment="1" applyProtection="1">
      <alignment horizontal="center" vertical="center" wrapText="1"/>
    </xf>
    <xf numFmtId="0" fontId="9" fillId="7" borderId="13" xfId="0" applyFont="1" applyFill="1" applyBorder="1" applyAlignment="1" applyProtection="1">
      <alignment horizontal="center" vertical="center" wrapText="1"/>
    </xf>
    <xf numFmtId="0" fontId="9" fillId="7" borderId="19" xfId="0" applyFont="1" applyFill="1" applyBorder="1" applyAlignment="1" applyProtection="1">
      <alignment horizontal="center" vertical="center" wrapText="1"/>
    </xf>
    <xf numFmtId="0" fontId="10" fillId="3" borderId="12"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0" fillId="3" borderId="18" xfId="0" applyFont="1" applyFill="1" applyBorder="1" applyAlignment="1" applyProtection="1">
      <alignment horizontal="center" vertical="center" wrapText="1"/>
    </xf>
    <xf numFmtId="0" fontId="5" fillId="3" borderId="28" xfId="0" applyFont="1" applyFill="1" applyBorder="1" applyAlignment="1" applyProtection="1">
      <alignment horizontal="center" vertical="center" wrapText="1"/>
    </xf>
    <xf numFmtId="0" fontId="24" fillId="4" borderId="0" xfId="0" applyFont="1" applyFill="1" applyBorder="1" applyAlignment="1" applyProtection="1">
      <alignment horizontal="justify" vertical="center" wrapText="1"/>
    </xf>
    <xf numFmtId="0" fontId="22" fillId="4" borderId="0" xfId="0" applyFont="1" applyFill="1" applyBorder="1" applyAlignment="1" applyProtection="1">
      <alignment horizontal="center" vertical="center" wrapText="1"/>
    </xf>
    <xf numFmtId="3" fontId="23" fillId="4" borderId="0" xfId="0" applyNumberFormat="1"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wrapText="1"/>
    </xf>
    <xf numFmtId="0" fontId="0" fillId="8" borderId="4" xfId="0" applyFill="1" applyBorder="1" applyAlignment="1" applyProtection="1">
      <alignment horizontal="center"/>
    </xf>
    <xf numFmtId="0" fontId="28" fillId="4" borderId="0" xfId="0" applyFont="1" applyFill="1" applyBorder="1" applyAlignment="1" applyProtection="1">
      <alignment horizontal="center" vertical="center" wrapText="1"/>
    </xf>
    <xf numFmtId="8" fontId="2" fillId="4" borderId="17" xfId="0" applyNumberFormat="1" applyFont="1" applyFill="1" applyBorder="1" applyAlignment="1" applyProtection="1">
      <alignment horizontal="center" vertical="center" wrapText="1"/>
    </xf>
    <xf numFmtId="8" fontId="2" fillId="4" borderId="43" xfId="0" applyNumberFormat="1" applyFont="1" applyFill="1" applyBorder="1" applyAlignment="1" applyProtection="1">
      <alignment horizontal="center" vertical="center" wrapText="1"/>
    </xf>
    <xf numFmtId="8" fontId="2" fillId="4" borderId="23" xfId="0" applyNumberFormat="1" applyFont="1" applyFill="1" applyBorder="1" applyAlignment="1" applyProtection="1">
      <alignment horizontal="center" vertical="center" wrapText="1"/>
    </xf>
    <xf numFmtId="0" fontId="30" fillId="9" borderId="12" xfId="0" applyFont="1" applyFill="1" applyBorder="1" applyAlignment="1" applyProtection="1">
      <alignment horizontal="center" vertical="center"/>
    </xf>
    <xf numFmtId="0" fontId="30" fillId="9" borderId="11" xfId="0" applyFont="1" applyFill="1" applyBorder="1" applyAlignment="1" applyProtection="1">
      <alignment horizontal="center" vertical="center"/>
    </xf>
    <xf numFmtId="0" fontId="30" fillId="9" borderId="18" xfId="0" applyFont="1" applyFill="1" applyBorder="1" applyAlignment="1" applyProtection="1">
      <alignment horizontal="center" vertical="center"/>
    </xf>
    <xf numFmtId="0" fontId="30" fillId="9" borderId="13" xfId="0" applyFont="1" applyFill="1" applyBorder="1" applyAlignment="1" applyProtection="1">
      <alignment horizontal="center" vertical="center"/>
    </xf>
    <xf numFmtId="0" fontId="30" fillId="9" borderId="14" xfId="0" applyFont="1" applyFill="1" applyBorder="1" applyAlignment="1" applyProtection="1">
      <alignment horizontal="center" vertical="center"/>
    </xf>
    <xf numFmtId="0" fontId="30" fillId="9" borderId="19" xfId="0" applyFont="1" applyFill="1" applyBorder="1" applyAlignment="1" applyProtection="1">
      <alignment horizontal="center" vertical="center"/>
    </xf>
    <xf numFmtId="0" fontId="30" fillId="9" borderId="12" xfId="0" applyFont="1" applyFill="1" applyBorder="1" applyAlignment="1" applyProtection="1">
      <alignment horizontal="center" vertical="center" wrapText="1"/>
    </xf>
    <xf numFmtId="0" fontId="30" fillId="9" borderId="18" xfId="0" applyFont="1" applyFill="1" applyBorder="1" applyAlignment="1" applyProtection="1">
      <alignment horizontal="center" vertical="center" wrapText="1"/>
    </xf>
    <xf numFmtId="0" fontId="30" fillId="9" borderId="13" xfId="0" applyFont="1" applyFill="1" applyBorder="1" applyAlignment="1" applyProtection="1">
      <alignment horizontal="center" vertical="center" wrapText="1"/>
    </xf>
    <xf numFmtId="0" fontId="30" fillId="9" borderId="19" xfId="0" applyFont="1" applyFill="1" applyBorder="1" applyAlignment="1" applyProtection="1">
      <alignment horizontal="center" vertical="center" wrapText="1"/>
    </xf>
    <xf numFmtId="0" fontId="20" fillId="11" borderId="1" xfId="0" applyFont="1" applyFill="1" applyBorder="1" applyAlignment="1" applyProtection="1">
      <alignment horizontal="left" vertical="center" wrapText="1"/>
    </xf>
    <xf numFmtId="0" fontId="20" fillId="11" borderId="3" xfId="0" applyFont="1" applyFill="1" applyBorder="1" applyAlignment="1" applyProtection="1">
      <alignment horizontal="left" vertical="center" wrapText="1"/>
    </xf>
    <xf numFmtId="0" fontId="0" fillId="0" borderId="0" xfId="0" applyAlignment="1" applyProtection="1">
      <alignment horizontal="center" vertical="center"/>
    </xf>
    <xf numFmtId="0" fontId="9" fillId="4" borderId="0" xfId="0" applyFont="1" applyFill="1" applyAlignment="1" applyProtection="1">
      <alignment horizontal="center" vertical="center"/>
    </xf>
    <xf numFmtId="0" fontId="25" fillId="19" borderId="6" xfId="0" applyFont="1" applyFill="1" applyBorder="1" applyAlignment="1" applyProtection="1">
      <alignment horizontal="center" vertical="center" wrapText="1"/>
    </xf>
    <xf numFmtId="0" fontId="25" fillId="19" borderId="51" xfId="0" applyFont="1" applyFill="1" applyBorder="1" applyAlignment="1" applyProtection="1">
      <alignment horizontal="center" vertical="center" wrapText="1"/>
    </xf>
    <xf numFmtId="0" fontId="1" fillId="19" borderId="21" xfId="0" applyFont="1" applyFill="1" applyBorder="1" applyAlignment="1" applyProtection="1">
      <alignment horizontal="center" vertical="center"/>
    </xf>
    <xf numFmtId="0" fontId="25" fillId="19" borderId="7" xfId="0" applyFont="1" applyFill="1" applyBorder="1" applyAlignment="1" applyProtection="1">
      <alignment horizontal="center" vertical="center" wrapText="1"/>
    </xf>
    <xf numFmtId="0" fontId="25" fillId="19" borderId="52" xfId="0"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49" xfId="0" applyBorder="1" applyAlignment="1" applyProtection="1">
      <alignment horizontal="center" vertical="center" wrapText="1"/>
    </xf>
    <xf numFmtId="0" fontId="0" fillId="0" borderId="50" xfId="0"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19" xfId="0" applyBorder="1" applyAlignment="1" applyProtection="1">
      <alignment horizontal="center" vertical="center" wrapText="1"/>
    </xf>
    <xf numFmtId="0" fontId="8" fillId="19" borderId="11" xfId="0" applyFont="1" applyFill="1" applyBorder="1" applyAlignment="1" applyProtection="1">
      <alignment horizontal="center" vertical="center" wrapText="1"/>
    </xf>
    <xf numFmtId="0" fontId="8" fillId="19" borderId="18" xfId="0" applyFont="1" applyFill="1" applyBorder="1" applyAlignment="1" applyProtection="1">
      <alignment horizontal="center" vertical="center" wrapText="1"/>
    </xf>
    <xf numFmtId="0" fontId="8" fillId="19" borderId="14" xfId="0" applyFont="1" applyFill="1" applyBorder="1" applyAlignment="1" applyProtection="1">
      <alignment horizontal="center" vertical="center" wrapText="1"/>
    </xf>
    <xf numFmtId="0" fontId="8" fillId="19" borderId="19" xfId="0" applyFont="1" applyFill="1" applyBorder="1" applyAlignment="1" applyProtection="1">
      <alignment horizontal="center" vertical="center" wrapText="1"/>
    </xf>
    <xf numFmtId="0" fontId="35" fillId="19" borderId="12" xfId="0" applyFont="1" applyFill="1" applyBorder="1" applyAlignment="1" applyProtection="1">
      <alignment horizontal="center" vertical="center" wrapText="1"/>
    </xf>
    <xf numFmtId="0" fontId="35" fillId="19" borderId="11" xfId="0" applyFont="1" applyFill="1" applyBorder="1" applyAlignment="1" applyProtection="1">
      <alignment horizontal="center" vertical="center" wrapText="1"/>
    </xf>
    <xf numFmtId="0" fontId="35" fillId="19" borderId="13" xfId="0" applyFont="1" applyFill="1" applyBorder="1" applyAlignment="1" applyProtection="1">
      <alignment horizontal="center" vertical="center" wrapText="1"/>
    </xf>
    <xf numFmtId="0" fontId="35" fillId="19" borderId="14" xfId="0" applyFont="1" applyFill="1" applyBorder="1" applyAlignment="1" applyProtection="1">
      <alignment horizontal="center" vertical="center" wrapText="1"/>
    </xf>
    <xf numFmtId="0" fontId="9" fillId="0" borderId="0" xfId="0" applyFont="1" applyAlignment="1">
      <alignment horizontal="left" vertical="top"/>
    </xf>
  </cellXfs>
  <cellStyles count="6">
    <cellStyle name="Excel Built-in Normal" xfId="1" xr:uid="{AF11125B-FBCF-4A07-A5F3-834B21181356}"/>
    <cellStyle name="Hipervínculo" xfId="5" builtinId="8"/>
    <cellStyle name="Moneda" xfId="2" builtinId="4"/>
    <cellStyle name="Normal" xfId="0" builtinId="0"/>
    <cellStyle name="Normal 2" xfId="4" xr:uid="{BF3F4396-06CC-4B4A-9014-ED9902CB558C}"/>
    <cellStyle name="Porcentaje" xfId="3" builtinId="5"/>
  </cellStyles>
  <dxfs count="103">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b/>
        <i val="0"/>
        <strike val="0"/>
        <condense val="0"/>
        <extend val="0"/>
        <outline val="0"/>
        <shadow val="0"/>
        <u val="none"/>
        <vertAlign val="baseline"/>
        <sz val="16"/>
        <color theme="1"/>
        <name val="Calibri"/>
        <family val="2"/>
        <scheme val="minor"/>
      </font>
      <alignment horizontal="left" vertical="top" textRotation="0" wrapText="0" indent="0" justifyLastLine="0" shrinkToFit="0" readingOrder="0"/>
    </dxf>
    <dxf>
      <font>
        <b val="0"/>
        <i val="0"/>
        <strike val="0"/>
        <condense val="0"/>
        <extend val="0"/>
        <outline val="0"/>
        <shadow val="0"/>
        <u val="none"/>
        <vertAlign val="baseline"/>
        <sz val="16"/>
        <color theme="1"/>
        <name val="Calibri"/>
        <family val="2"/>
        <scheme val="minor"/>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family val="2"/>
        <scheme val="minor"/>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6"/>
        <color theme="1"/>
        <name val="Calibri"/>
        <family val="2"/>
        <scheme val="minor"/>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strike val="0"/>
        <outline val="0"/>
        <shadow val="0"/>
        <u val="none"/>
        <vertAlign val="baseline"/>
        <sz val="16"/>
        <name val="Calibri"/>
        <family val="2"/>
        <scheme val="minor"/>
      </font>
    </dxf>
    <dxf>
      <font>
        <b/>
        <i val="0"/>
        <strike val="0"/>
        <condense val="0"/>
        <extend val="0"/>
        <outline val="0"/>
        <shadow val="0"/>
        <u val="none"/>
        <vertAlign val="baseline"/>
        <sz val="16"/>
        <color theme="1"/>
        <name val="Calibri"/>
        <family val="2"/>
        <scheme val="minor"/>
      </font>
    </dxf>
    <dxf>
      <font>
        <b val="0"/>
        <i val="0"/>
        <strike val="0"/>
        <condense val="0"/>
        <extend val="0"/>
        <outline val="0"/>
        <shadow val="0"/>
        <u val="none"/>
        <vertAlign val="baseline"/>
        <sz val="14"/>
        <color theme="1"/>
        <name val="Calibri"/>
        <family val="2"/>
        <scheme val="minor"/>
      </font>
      <numFmt numFmtId="166" formatCode="#,000\ &quot;€&quot;;\-#,000\ &quot;€&quot;;;@"/>
      <alignment horizontal="center" vertical="center" textRotation="0" wrapText="0" indent="0" justifyLastLine="0" shrinkToFit="0" readingOrder="0"/>
      <border diagonalUp="0" diagonalDown="0">
        <left style="thin">
          <color indexed="64"/>
        </left>
        <right/>
        <top/>
        <bottom style="thin">
          <color indexed="64"/>
        </bottom>
        <vertical/>
        <horizontal/>
      </border>
      <protection locked="1" hidden="0"/>
    </dxf>
    <dxf>
      <font>
        <b val="0"/>
        <i val="0"/>
        <strike val="0"/>
        <condense val="0"/>
        <extend val="0"/>
        <outline val="0"/>
        <shadow val="0"/>
        <u val="none"/>
        <vertAlign val="baseline"/>
        <sz val="14"/>
        <color theme="1"/>
        <name val="Calibri"/>
        <family val="2"/>
        <scheme val="minor"/>
      </font>
      <numFmt numFmtId="166" formatCode="#,000\ &quot;€&quot;;\-#,000\ &quot;€&quo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i val="0"/>
        <strike val="0"/>
        <condense val="0"/>
        <extend val="0"/>
        <outline val="0"/>
        <shadow val="0"/>
        <u val="none"/>
        <vertAlign val="baseline"/>
        <sz val="14"/>
        <color theme="1"/>
        <name val="Calibri"/>
        <family val="2"/>
        <scheme val="minor"/>
      </font>
      <numFmt numFmtId="0" formatCode="General"/>
      <fill>
        <patternFill patternType="solid">
          <fgColor indexed="64"/>
          <bgColor theme="4" tint="0.79998168889431442"/>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protection locked="1" hidden="0"/>
    </dxf>
    <dxf>
      <border outline="0">
        <left style="medium">
          <color indexed="64"/>
        </left>
        <right style="medium">
          <color indexed="64"/>
        </right>
        <top style="medium">
          <color indexed="64"/>
        </top>
        <bottom style="thin">
          <color indexed="64"/>
        </bottom>
      </border>
    </dxf>
    <dxf>
      <protection locked="1" hidden="0"/>
    </dxf>
    <dxf>
      <border outline="0">
        <bottom style="medium">
          <color indexed="64"/>
        </bottom>
      </border>
    </dxf>
    <dxf>
      <font>
        <strike val="0"/>
        <outline val="0"/>
        <shadow val="0"/>
        <u val="none"/>
        <vertAlign val="baseline"/>
        <sz val="14"/>
        <color auto="1"/>
        <name val="Calibri"/>
        <family val="2"/>
        <scheme val="minor"/>
      </font>
      <protection locked="1" hidden="0"/>
    </dxf>
    <dxf>
      <font>
        <b val="0"/>
        <i val="0"/>
        <strike val="0"/>
        <condense val="0"/>
        <extend val="0"/>
        <outline val="0"/>
        <shadow val="0"/>
        <u val="none"/>
        <vertAlign val="baseline"/>
        <sz val="14"/>
        <color theme="1"/>
        <name val="Calibri"/>
        <family val="2"/>
        <scheme val="minor"/>
      </font>
      <numFmt numFmtId="166" formatCode="#,000\ &quot;€&quot;;\-#,000\ &quot;€&quot;;;@"/>
      <alignment horizontal="center" vertical="center" textRotation="0" wrapText="0" indent="0" justifyLastLine="0" shrinkToFit="0" readingOrder="0"/>
      <border diagonalUp="0" diagonalDown="0">
        <left style="thin">
          <color indexed="64"/>
        </left>
        <right/>
        <top/>
        <bottom style="thin">
          <color indexed="64"/>
        </bottom>
        <vertical/>
        <horizontal/>
      </border>
      <protection locked="1" hidden="0"/>
    </dxf>
    <dxf>
      <font>
        <b val="0"/>
        <i val="0"/>
        <strike val="0"/>
        <condense val="0"/>
        <extend val="0"/>
        <outline val="0"/>
        <shadow val="0"/>
        <u val="none"/>
        <vertAlign val="baseline"/>
        <sz val="14"/>
        <color theme="1"/>
        <name val="Calibri"/>
        <family val="2"/>
        <scheme val="minor"/>
      </font>
      <numFmt numFmtId="165" formatCode="#,##0.00\ &quot;€&quo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i val="0"/>
        <strike val="0"/>
        <condense val="0"/>
        <extend val="0"/>
        <outline val="0"/>
        <shadow val="0"/>
        <u val="none"/>
        <vertAlign val="baseline"/>
        <sz val="14"/>
        <color theme="1"/>
        <name val="Calibri"/>
        <family val="2"/>
        <scheme val="minor"/>
      </font>
      <numFmt numFmtId="0" formatCode="General"/>
      <fill>
        <patternFill patternType="solid">
          <fgColor indexed="64"/>
          <bgColor theme="4" tint="0.79998168889431442"/>
        </patternFill>
      </fill>
      <alignment horizontal="lef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i val="0"/>
        <strike val="0"/>
        <condense val="0"/>
        <extend val="0"/>
        <outline val="0"/>
        <shadow val="0"/>
        <u val="none"/>
        <vertAlign val="baseline"/>
        <sz val="14"/>
        <color theme="1"/>
        <name val="Calibri"/>
        <family val="2"/>
        <scheme val="minor"/>
      </font>
      <numFmt numFmtId="0" formatCode="General"/>
      <fill>
        <patternFill patternType="solid">
          <fgColor indexed="64"/>
          <bgColor theme="4" tint="0.79998168889431442"/>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protection locked="1" hidden="0"/>
    </dxf>
    <dxf>
      <border diagonalUp="0" diagonalDown="0">
        <left style="medium">
          <color indexed="64"/>
        </left>
        <right style="medium">
          <color indexed="64"/>
        </right>
        <top style="medium">
          <color indexed="64"/>
        </top>
        <bottom style="medium">
          <color indexed="64"/>
        </bottom>
      </border>
    </dxf>
    <dxf>
      <protection locked="1" hidden="0"/>
    </dxf>
    <dxf>
      <border outline="0">
        <bottom style="medium">
          <color indexed="64"/>
        </bottom>
      </border>
    </dxf>
    <dxf>
      <font>
        <strike val="0"/>
        <outline val="0"/>
        <shadow val="0"/>
        <u val="none"/>
        <vertAlign val="baseline"/>
        <sz val="14"/>
        <color auto="1"/>
        <name val="Calibri"/>
        <family val="2"/>
        <scheme val="minor"/>
      </font>
      <protection locked="1" hidden="0"/>
    </dxf>
    <dxf>
      <font>
        <b/>
        <i val="0"/>
      </font>
      <fill>
        <patternFill>
          <bgColor rgb="FFFF0000"/>
        </patternFill>
      </fill>
    </dxf>
    <dxf>
      <font>
        <b/>
        <i val="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b/>
        <i val="0"/>
        <color rgb="FFFF0000"/>
      </font>
    </dxf>
    <dxf>
      <fill>
        <patternFill>
          <bgColor rgb="FF92D050"/>
        </patternFill>
      </fill>
    </dxf>
    <dxf>
      <fill>
        <patternFill>
          <bgColor rgb="FFFF0000"/>
        </patternFill>
      </fill>
    </dxf>
    <dxf>
      <font>
        <b/>
        <i val="0"/>
        <color rgb="FFFF0000"/>
      </font>
      <fill>
        <patternFill patternType="none">
          <bgColor auto="1"/>
        </patternFill>
      </fill>
    </dxf>
    <dxf>
      <alignment horizontal="center" vertical="center" textRotation="0" wrapText="1" indent="0" justifyLastLine="0" shrinkToFit="0" readingOrder="0"/>
      <border outline="0">
        <left style="thin">
          <color indexed="64"/>
        </left>
      </border>
      <protection locked="0"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 &quot;€&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 &quot;€&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 &quot;€&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 &quot;€&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 &quot;€&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0" formatCode="@"/>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protection locked="0" hidden="0"/>
    </dxf>
    <dxf>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medium">
          <color indexed="64"/>
        </top>
        <bottom style="thin">
          <color indexed="64"/>
        </bottom>
      </border>
    </dxf>
    <dxf>
      <alignment horizontal="center"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Calibri"/>
        <family val="2"/>
        <scheme val="minor"/>
      </font>
      <fill>
        <patternFill patternType="solid">
          <fgColor indexed="64"/>
          <bgColor rgb="FF92D050"/>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ill>
        <patternFill>
          <bgColor rgb="FFFFC3B7"/>
        </patternFill>
      </fill>
    </dxf>
    <dxf>
      <fill>
        <patternFill>
          <bgColor rgb="FFFF0000"/>
        </patternFill>
      </fill>
    </dxf>
    <dxf>
      <fill>
        <patternFill>
          <bgColor rgb="FFFFC3B7"/>
        </patternFill>
      </fill>
    </dxf>
    <dxf>
      <font>
        <b/>
        <i val="0"/>
      </font>
      <fill>
        <patternFill>
          <bgColor rgb="FFFF0000"/>
        </patternFill>
      </fill>
    </dxf>
    <dxf>
      <numFmt numFmtId="0" formatCode="Genera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numFmt numFmtId="165" formatCode="#,##0.00\ &quot;€&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 &quot;€&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 &quot;€&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0" formatCode="@"/>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b/>
        <i val="0"/>
        <color auto="1"/>
      </font>
      <fill>
        <patternFill>
          <bgColor rgb="FFFF0000"/>
        </patternFill>
      </fill>
      <border>
        <left style="thin">
          <color auto="1"/>
        </left>
        <right style="thin">
          <color auto="1"/>
        </right>
        <top style="thin">
          <color auto="1"/>
        </top>
        <bottom style="thin">
          <color auto="1"/>
        </bottom>
      </border>
    </dxf>
    <dxf>
      <font>
        <b/>
        <i val="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85A5A"/>
      <color rgb="FFFFC9C9"/>
      <color rgb="FFFFC3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8</xdr:col>
      <xdr:colOff>2097860</xdr:colOff>
      <xdr:row>0</xdr:row>
      <xdr:rowOff>33318</xdr:rowOff>
    </xdr:from>
    <xdr:to>
      <xdr:col>9</xdr:col>
      <xdr:colOff>2038349</xdr:colOff>
      <xdr:row>8</xdr:row>
      <xdr:rowOff>10176</xdr:rowOff>
    </xdr:to>
    <xdr:pic>
      <xdr:nvPicPr>
        <xdr:cNvPr id="5" name="Imagen 4">
          <a:extLst>
            <a:ext uri="{FF2B5EF4-FFF2-40B4-BE49-F238E27FC236}">
              <a16:creationId xmlns:a16="http://schemas.microsoft.com/office/drawing/2014/main" id="{495F51FD-4015-FFE7-5AEA-D0002442E9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56110" y="33318"/>
          <a:ext cx="2455089" cy="1519908"/>
        </a:xfrm>
        <a:prstGeom prst="rect">
          <a:avLst/>
        </a:prstGeom>
      </xdr:spPr>
    </xdr:pic>
    <xdr:clientData/>
  </xdr:twoCellAnchor>
  <xdr:twoCellAnchor editAs="oneCell">
    <xdr:from>
      <xdr:col>13</xdr:col>
      <xdr:colOff>632129</xdr:colOff>
      <xdr:row>0</xdr:row>
      <xdr:rowOff>57112</xdr:rowOff>
    </xdr:from>
    <xdr:to>
      <xdr:col>19</xdr:col>
      <xdr:colOff>708221</xdr:colOff>
      <xdr:row>6</xdr:row>
      <xdr:rowOff>171450</xdr:rowOff>
    </xdr:to>
    <xdr:pic>
      <xdr:nvPicPr>
        <xdr:cNvPr id="7" name="Imagen 6">
          <a:extLst>
            <a:ext uri="{FF2B5EF4-FFF2-40B4-BE49-F238E27FC236}">
              <a16:creationId xmlns:a16="http://schemas.microsoft.com/office/drawing/2014/main" id="{FFE9297C-0EC5-1324-D454-4223A757C1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20229" y="57112"/>
          <a:ext cx="4648092" cy="1276388"/>
        </a:xfrm>
        <a:prstGeom prst="rect">
          <a:avLst/>
        </a:prstGeom>
      </xdr:spPr>
    </xdr:pic>
    <xdr:clientData/>
  </xdr:twoCellAnchor>
  <xdr:twoCellAnchor>
    <xdr:from>
      <xdr:col>4</xdr:col>
      <xdr:colOff>11905</xdr:colOff>
      <xdr:row>9</xdr:row>
      <xdr:rowOff>38098</xdr:rowOff>
    </xdr:from>
    <xdr:to>
      <xdr:col>15</xdr:col>
      <xdr:colOff>416718</xdr:colOff>
      <xdr:row>18</xdr:row>
      <xdr:rowOff>180974</xdr:rowOff>
    </xdr:to>
    <xdr:sp macro="" textlink="">
      <xdr:nvSpPr>
        <xdr:cNvPr id="8" name="CuadroTexto 7">
          <a:extLst>
            <a:ext uri="{FF2B5EF4-FFF2-40B4-BE49-F238E27FC236}">
              <a16:creationId xmlns:a16="http://schemas.microsoft.com/office/drawing/2014/main" id="{BFE5684C-FEB0-8594-0BC9-AE3AB1FB104E}"/>
            </a:ext>
          </a:extLst>
        </xdr:cNvPr>
        <xdr:cNvSpPr txBox="1"/>
      </xdr:nvSpPr>
      <xdr:spPr>
        <a:xfrm>
          <a:off x="3059905" y="1771648"/>
          <a:ext cx="17968913" cy="185737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4400" b="1" u="sng">
              <a:solidFill>
                <a:schemeClr val="tx1"/>
              </a:solidFill>
            </a:rPr>
            <a:t>BIENVENIDO AL EXCEL DE</a:t>
          </a:r>
          <a:r>
            <a:rPr lang="es-ES" sz="4400" b="1" u="sng" baseline="0">
              <a:solidFill>
                <a:schemeClr val="tx1"/>
              </a:solidFill>
            </a:rPr>
            <a:t> MEMORIA ECONÓMICA, MODELO J3.1</a:t>
          </a:r>
        </a:p>
        <a:p>
          <a:pPr algn="l"/>
          <a:endParaRPr lang="es-ES" sz="1200" b="0" i="1" u="none">
            <a:solidFill>
              <a:schemeClr val="tx1"/>
            </a:solidFill>
          </a:endParaRPr>
        </a:p>
        <a:p>
          <a:pPr algn="ctr"/>
          <a:r>
            <a:rPr lang="es-ES" sz="2000" b="0" i="1" u="none">
              <a:solidFill>
                <a:schemeClr val="tx1"/>
              </a:solidFill>
            </a:rPr>
            <a:t>Versión</a:t>
          </a:r>
          <a:r>
            <a:rPr lang="es-ES" sz="2000" b="0" i="1" u="none" baseline="0">
              <a:solidFill>
                <a:schemeClr val="tx1"/>
              </a:solidFill>
            </a:rPr>
            <a:t> 1.2 (Corrige la errata en el sumatorio de la tabla "Resumen de gastos incurridos por tipología de coste subvencionable" situada en la hoja  "TOTAL GASTOS").</a:t>
          </a:r>
          <a:endParaRPr lang="es-ES" sz="2000" b="0" i="1" u="none">
            <a:solidFill>
              <a:schemeClr val="tx1"/>
            </a:solidFill>
          </a:endParaRPr>
        </a:p>
      </xdr:txBody>
    </xdr:sp>
    <xdr:clientData/>
  </xdr:twoCellAnchor>
  <xdr:twoCellAnchor>
    <xdr:from>
      <xdr:col>0</xdr:col>
      <xdr:colOff>12700</xdr:colOff>
      <xdr:row>22</xdr:row>
      <xdr:rowOff>57942</xdr:rowOff>
    </xdr:from>
    <xdr:to>
      <xdr:col>9</xdr:col>
      <xdr:colOff>777875</xdr:colOff>
      <xdr:row>25</xdr:row>
      <xdr:rowOff>53975</xdr:rowOff>
    </xdr:to>
    <xdr:sp macro="" textlink="">
      <xdr:nvSpPr>
        <xdr:cNvPr id="9" name="CuadroTexto 8">
          <a:extLst>
            <a:ext uri="{FF2B5EF4-FFF2-40B4-BE49-F238E27FC236}">
              <a16:creationId xmlns:a16="http://schemas.microsoft.com/office/drawing/2014/main" id="{BEA6432B-6729-4953-B1CA-2FDB5EE886E0}"/>
            </a:ext>
          </a:extLst>
        </xdr:cNvPr>
        <xdr:cNvSpPr txBox="1"/>
      </xdr:nvSpPr>
      <xdr:spPr>
        <a:xfrm>
          <a:off x="12700" y="4264817"/>
          <a:ext cx="12131675" cy="567533"/>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400" b="1" u="none">
              <a:solidFill>
                <a:schemeClr val="tx1"/>
              </a:solidFill>
            </a:rPr>
            <a:t>Introduzca su número de expediente y compruebe</a:t>
          </a:r>
          <a:r>
            <a:rPr lang="es-ES" sz="2400" b="1" u="none" baseline="0">
              <a:solidFill>
                <a:schemeClr val="tx1"/>
              </a:solidFill>
            </a:rPr>
            <a:t> que los datos corresponden a su municipio</a:t>
          </a:r>
          <a:r>
            <a:rPr lang="es-ES" sz="2000" b="1" u="none" baseline="0">
              <a:solidFill>
                <a:schemeClr val="tx1"/>
              </a:solidFill>
            </a:rPr>
            <a:t>:</a:t>
          </a:r>
          <a:endParaRPr lang="es-ES" sz="2000" b="1" u="none">
            <a:solidFill>
              <a:schemeClr val="tx1"/>
            </a:solidFill>
          </a:endParaRPr>
        </a:p>
      </xdr:txBody>
    </xdr:sp>
    <xdr:clientData/>
  </xdr:twoCellAnchor>
  <xdr:twoCellAnchor>
    <xdr:from>
      <xdr:col>0</xdr:col>
      <xdr:colOff>0</xdr:colOff>
      <xdr:row>34</xdr:row>
      <xdr:rowOff>53179</xdr:rowOff>
    </xdr:from>
    <xdr:to>
      <xdr:col>9</xdr:col>
      <xdr:colOff>2272393</xdr:colOff>
      <xdr:row>37</xdr:row>
      <xdr:rowOff>49212</xdr:rowOff>
    </xdr:to>
    <xdr:sp macro="" textlink="">
      <xdr:nvSpPr>
        <xdr:cNvPr id="10" name="CuadroTexto 9">
          <a:extLst>
            <a:ext uri="{FF2B5EF4-FFF2-40B4-BE49-F238E27FC236}">
              <a16:creationId xmlns:a16="http://schemas.microsoft.com/office/drawing/2014/main" id="{54B1DCB8-D94F-41B8-998D-3CCE0C0D6984}"/>
            </a:ext>
          </a:extLst>
        </xdr:cNvPr>
        <xdr:cNvSpPr txBox="1"/>
      </xdr:nvSpPr>
      <xdr:spPr>
        <a:xfrm>
          <a:off x="0" y="8285500"/>
          <a:ext cx="13634357" cy="567533"/>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ES" sz="2400" b="1" u="none">
              <a:solidFill>
                <a:schemeClr val="tx1"/>
              </a:solidFill>
              <a:latin typeface="+mn-lt"/>
              <a:ea typeface="+mn-ea"/>
              <a:cs typeface="+mn-cs"/>
            </a:rPr>
            <a:t>Puede acceder a las distintas hojas del documento, haciendo clic en los accesos directos marcados en azul:</a:t>
          </a:r>
        </a:p>
      </xdr:txBody>
    </xdr:sp>
    <xdr:clientData/>
  </xdr:twoCellAnchor>
  <xdr:twoCellAnchor>
    <xdr:from>
      <xdr:col>8</xdr:col>
      <xdr:colOff>152400</xdr:colOff>
      <xdr:row>49</xdr:row>
      <xdr:rowOff>57150</xdr:rowOff>
    </xdr:from>
    <xdr:to>
      <xdr:col>8</xdr:col>
      <xdr:colOff>2266951</xdr:colOff>
      <xdr:row>51</xdr:row>
      <xdr:rowOff>171450</xdr:rowOff>
    </xdr:to>
    <xdr:sp macro="" textlink="">
      <xdr:nvSpPr>
        <xdr:cNvPr id="13" name="Flecha: a la derecha 12">
          <a:extLst>
            <a:ext uri="{FF2B5EF4-FFF2-40B4-BE49-F238E27FC236}">
              <a16:creationId xmlns:a16="http://schemas.microsoft.com/office/drawing/2014/main" id="{36B116C5-B80C-4AFD-AEE6-4439EB723568}"/>
            </a:ext>
          </a:extLst>
        </xdr:cNvPr>
        <xdr:cNvSpPr/>
      </xdr:nvSpPr>
      <xdr:spPr>
        <a:xfrm>
          <a:off x="9010650" y="11953875"/>
          <a:ext cx="2114551" cy="1133475"/>
        </a:xfrm>
        <a:prstGeom prst="rightArrow">
          <a:avLst/>
        </a:prstGeom>
        <a:solidFill>
          <a:srgbClr val="F85A5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149679</xdr:colOff>
      <xdr:row>53</xdr:row>
      <xdr:rowOff>57150</xdr:rowOff>
    </xdr:from>
    <xdr:to>
      <xdr:col>8</xdr:col>
      <xdr:colOff>2266951</xdr:colOff>
      <xdr:row>55</xdr:row>
      <xdr:rowOff>171450</xdr:rowOff>
    </xdr:to>
    <xdr:sp macro="" textlink="">
      <xdr:nvSpPr>
        <xdr:cNvPr id="14" name="Flecha: a la derecha 13">
          <a:extLst>
            <a:ext uri="{FF2B5EF4-FFF2-40B4-BE49-F238E27FC236}">
              <a16:creationId xmlns:a16="http://schemas.microsoft.com/office/drawing/2014/main" id="{F955B3CD-F7F6-4BC7-8267-32EB3E2CAEFE}"/>
            </a:ext>
          </a:extLst>
        </xdr:cNvPr>
        <xdr:cNvSpPr/>
      </xdr:nvSpPr>
      <xdr:spPr>
        <a:xfrm>
          <a:off x="9007929" y="13677900"/>
          <a:ext cx="2117272" cy="1134836"/>
        </a:xfrm>
        <a:prstGeom prst="rightArrow">
          <a:avLst/>
        </a:prstGeom>
        <a:solidFill>
          <a:srgbClr val="F85A5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142875</xdr:colOff>
      <xdr:row>57</xdr:row>
      <xdr:rowOff>57150</xdr:rowOff>
    </xdr:from>
    <xdr:to>
      <xdr:col>8</xdr:col>
      <xdr:colOff>2266951</xdr:colOff>
      <xdr:row>58</xdr:row>
      <xdr:rowOff>925286</xdr:rowOff>
    </xdr:to>
    <xdr:sp macro="" textlink="">
      <xdr:nvSpPr>
        <xdr:cNvPr id="15" name="Flecha: a la derecha 14">
          <a:extLst>
            <a:ext uri="{FF2B5EF4-FFF2-40B4-BE49-F238E27FC236}">
              <a16:creationId xmlns:a16="http://schemas.microsoft.com/office/drawing/2014/main" id="{05A59CC3-2EAB-4338-A077-69B81E681557}"/>
            </a:ext>
          </a:extLst>
        </xdr:cNvPr>
        <xdr:cNvSpPr/>
      </xdr:nvSpPr>
      <xdr:spPr>
        <a:xfrm>
          <a:off x="9014732" y="15269936"/>
          <a:ext cx="2124076" cy="1194707"/>
        </a:xfrm>
        <a:prstGeom prst="rightArrow">
          <a:avLst/>
        </a:prstGeom>
        <a:solidFill>
          <a:srgbClr val="F85A5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142875</xdr:colOff>
      <xdr:row>62</xdr:row>
      <xdr:rowOff>57150</xdr:rowOff>
    </xdr:from>
    <xdr:to>
      <xdr:col>8</xdr:col>
      <xdr:colOff>2266951</xdr:colOff>
      <xdr:row>64</xdr:row>
      <xdr:rowOff>171450</xdr:rowOff>
    </xdr:to>
    <xdr:sp macro="" textlink="">
      <xdr:nvSpPr>
        <xdr:cNvPr id="16" name="Flecha: a la derecha 15">
          <a:extLst>
            <a:ext uri="{FF2B5EF4-FFF2-40B4-BE49-F238E27FC236}">
              <a16:creationId xmlns:a16="http://schemas.microsoft.com/office/drawing/2014/main" id="{86181B20-9351-4B10-A1A0-29CB06A3737A}"/>
            </a:ext>
          </a:extLst>
        </xdr:cNvPr>
        <xdr:cNvSpPr/>
      </xdr:nvSpPr>
      <xdr:spPr>
        <a:xfrm>
          <a:off x="9001125" y="17345025"/>
          <a:ext cx="2124076" cy="1133475"/>
        </a:xfrm>
        <a:prstGeom prst="rightArrow">
          <a:avLst/>
        </a:prstGeom>
        <a:solidFill>
          <a:srgbClr val="F85A5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161925</xdr:colOff>
      <xdr:row>48</xdr:row>
      <xdr:rowOff>192881</xdr:rowOff>
    </xdr:from>
    <xdr:to>
      <xdr:col>8</xdr:col>
      <xdr:colOff>1655233</xdr:colOff>
      <xdr:row>49</xdr:row>
      <xdr:rowOff>307181</xdr:rowOff>
    </xdr:to>
    <xdr:sp macro="" textlink="">
      <xdr:nvSpPr>
        <xdr:cNvPr id="21" name="CuadroTexto 20">
          <a:extLst>
            <a:ext uri="{FF2B5EF4-FFF2-40B4-BE49-F238E27FC236}">
              <a16:creationId xmlns:a16="http://schemas.microsoft.com/office/drawing/2014/main" id="{2EDF4417-EA8D-4EB4-A5E8-3FC49BBC3741}"/>
            </a:ext>
          </a:extLst>
        </xdr:cNvPr>
        <xdr:cNvSpPr txBox="1"/>
      </xdr:nvSpPr>
      <xdr:spPr>
        <a:xfrm>
          <a:off x="9020175" y="11756231"/>
          <a:ext cx="1493308"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800" b="1"/>
            <a:t>Haga clic</a:t>
          </a:r>
        </a:p>
      </xdr:txBody>
    </xdr:sp>
    <xdr:clientData/>
  </xdr:twoCellAnchor>
  <xdr:twoCellAnchor>
    <xdr:from>
      <xdr:col>8</xdr:col>
      <xdr:colOff>161925</xdr:colOff>
      <xdr:row>52</xdr:row>
      <xdr:rowOff>200025</xdr:rowOff>
    </xdr:from>
    <xdr:to>
      <xdr:col>8</xdr:col>
      <xdr:colOff>1664758</xdr:colOff>
      <xdr:row>53</xdr:row>
      <xdr:rowOff>314325</xdr:rowOff>
    </xdr:to>
    <xdr:sp macro="" textlink="">
      <xdr:nvSpPr>
        <xdr:cNvPr id="22" name="CuadroTexto 21">
          <a:extLst>
            <a:ext uri="{FF2B5EF4-FFF2-40B4-BE49-F238E27FC236}">
              <a16:creationId xmlns:a16="http://schemas.microsoft.com/office/drawing/2014/main" id="{B22C6460-E901-424D-85D8-2C21AF6AE9A9}"/>
            </a:ext>
          </a:extLst>
        </xdr:cNvPr>
        <xdr:cNvSpPr txBox="1"/>
      </xdr:nvSpPr>
      <xdr:spPr>
        <a:xfrm>
          <a:off x="9020175" y="13449300"/>
          <a:ext cx="1502833"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800" b="1"/>
            <a:t>Haga clic</a:t>
          </a:r>
        </a:p>
      </xdr:txBody>
    </xdr:sp>
    <xdr:clientData/>
  </xdr:twoCellAnchor>
  <xdr:twoCellAnchor>
    <xdr:from>
      <xdr:col>8</xdr:col>
      <xdr:colOff>161925</xdr:colOff>
      <xdr:row>56</xdr:row>
      <xdr:rowOff>200025</xdr:rowOff>
    </xdr:from>
    <xdr:to>
      <xdr:col>8</xdr:col>
      <xdr:colOff>1664758</xdr:colOff>
      <xdr:row>57</xdr:row>
      <xdr:rowOff>314325</xdr:rowOff>
    </xdr:to>
    <xdr:sp macro="" textlink="">
      <xdr:nvSpPr>
        <xdr:cNvPr id="23" name="CuadroTexto 22">
          <a:extLst>
            <a:ext uri="{FF2B5EF4-FFF2-40B4-BE49-F238E27FC236}">
              <a16:creationId xmlns:a16="http://schemas.microsoft.com/office/drawing/2014/main" id="{3851A80A-13F6-4938-ACDA-F06321A0A02D}"/>
            </a:ext>
          </a:extLst>
        </xdr:cNvPr>
        <xdr:cNvSpPr txBox="1"/>
      </xdr:nvSpPr>
      <xdr:spPr>
        <a:xfrm>
          <a:off x="9020175" y="15135225"/>
          <a:ext cx="1502833"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800" b="1"/>
            <a:t>Haga clic</a:t>
          </a:r>
        </a:p>
      </xdr:txBody>
    </xdr:sp>
    <xdr:clientData/>
  </xdr:twoCellAnchor>
  <xdr:twoCellAnchor>
    <xdr:from>
      <xdr:col>8</xdr:col>
      <xdr:colOff>152400</xdr:colOff>
      <xdr:row>61</xdr:row>
      <xdr:rowOff>192881</xdr:rowOff>
    </xdr:from>
    <xdr:to>
      <xdr:col>8</xdr:col>
      <xdr:colOff>1655233</xdr:colOff>
      <xdr:row>62</xdr:row>
      <xdr:rowOff>307181</xdr:rowOff>
    </xdr:to>
    <xdr:sp macro="" textlink="">
      <xdr:nvSpPr>
        <xdr:cNvPr id="24" name="CuadroTexto 23">
          <a:extLst>
            <a:ext uri="{FF2B5EF4-FFF2-40B4-BE49-F238E27FC236}">
              <a16:creationId xmlns:a16="http://schemas.microsoft.com/office/drawing/2014/main" id="{00953BC8-EA14-467A-999F-9A9652332EDB}"/>
            </a:ext>
          </a:extLst>
        </xdr:cNvPr>
        <xdr:cNvSpPr txBox="1"/>
      </xdr:nvSpPr>
      <xdr:spPr>
        <a:xfrm>
          <a:off x="9010650" y="17147381"/>
          <a:ext cx="1502833"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800" b="1"/>
            <a:t>Haga clic</a:t>
          </a:r>
        </a:p>
      </xdr:txBody>
    </xdr:sp>
    <xdr:clientData/>
  </xdr:twoCellAnchor>
  <xdr:twoCellAnchor>
    <xdr:from>
      <xdr:col>8</xdr:col>
      <xdr:colOff>180975</xdr:colOff>
      <xdr:row>67</xdr:row>
      <xdr:rowOff>13494</xdr:rowOff>
    </xdr:from>
    <xdr:to>
      <xdr:col>8</xdr:col>
      <xdr:colOff>2290233</xdr:colOff>
      <xdr:row>70</xdr:row>
      <xdr:rowOff>89694</xdr:rowOff>
    </xdr:to>
    <xdr:sp macro="" textlink="">
      <xdr:nvSpPr>
        <xdr:cNvPr id="26" name="Flecha: a la derecha 25">
          <a:extLst>
            <a:ext uri="{FF2B5EF4-FFF2-40B4-BE49-F238E27FC236}">
              <a16:creationId xmlns:a16="http://schemas.microsoft.com/office/drawing/2014/main" id="{AE192083-D89D-474F-95C1-DDD5E2567847}"/>
            </a:ext>
          </a:extLst>
        </xdr:cNvPr>
        <xdr:cNvSpPr/>
      </xdr:nvSpPr>
      <xdr:spPr>
        <a:xfrm>
          <a:off x="9039225" y="18892044"/>
          <a:ext cx="2109258" cy="1143000"/>
        </a:xfrm>
        <a:prstGeom prst="rightArrow">
          <a:avLst/>
        </a:prstGeom>
        <a:solidFill>
          <a:srgbClr val="F85A5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178857</xdr:colOff>
      <xdr:row>65</xdr:row>
      <xdr:rowOff>149225</xdr:rowOff>
    </xdr:from>
    <xdr:to>
      <xdr:col>8</xdr:col>
      <xdr:colOff>1681690</xdr:colOff>
      <xdr:row>68</xdr:row>
      <xdr:rowOff>77259</xdr:rowOff>
    </xdr:to>
    <xdr:sp macro="" textlink="">
      <xdr:nvSpPr>
        <xdr:cNvPr id="27" name="CuadroTexto 26">
          <a:extLst>
            <a:ext uri="{FF2B5EF4-FFF2-40B4-BE49-F238E27FC236}">
              <a16:creationId xmlns:a16="http://schemas.microsoft.com/office/drawing/2014/main" id="{03A16DB9-1947-4654-A221-08A9A43C1125}"/>
            </a:ext>
          </a:extLst>
        </xdr:cNvPr>
        <xdr:cNvSpPr txBox="1"/>
      </xdr:nvSpPr>
      <xdr:spPr>
        <a:xfrm>
          <a:off x="9037107" y="18646775"/>
          <a:ext cx="1502833" cy="4995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800" b="1"/>
            <a:t>Haga clic</a:t>
          </a:r>
        </a:p>
      </xdr:txBody>
    </xdr:sp>
    <xdr:clientData/>
  </xdr:twoCellAnchor>
  <xdr:twoCellAnchor>
    <xdr:from>
      <xdr:col>8</xdr:col>
      <xdr:colOff>123825</xdr:colOff>
      <xdr:row>42</xdr:row>
      <xdr:rowOff>35719</xdr:rowOff>
    </xdr:from>
    <xdr:to>
      <xdr:col>8</xdr:col>
      <xdr:colOff>2255045</xdr:colOff>
      <xdr:row>45</xdr:row>
      <xdr:rowOff>226219</xdr:rowOff>
    </xdr:to>
    <xdr:sp macro="" textlink="">
      <xdr:nvSpPr>
        <xdr:cNvPr id="28" name="Flecha: a la derecha 27">
          <a:extLst>
            <a:ext uri="{FF2B5EF4-FFF2-40B4-BE49-F238E27FC236}">
              <a16:creationId xmlns:a16="http://schemas.microsoft.com/office/drawing/2014/main" id="{9C032165-0271-4C31-910F-2F67FCA0459D}"/>
            </a:ext>
          </a:extLst>
        </xdr:cNvPr>
        <xdr:cNvSpPr/>
      </xdr:nvSpPr>
      <xdr:spPr>
        <a:xfrm>
          <a:off x="8982075" y="9789319"/>
          <a:ext cx="2131220" cy="1143000"/>
        </a:xfrm>
        <a:prstGeom prst="rightArrow">
          <a:avLst/>
        </a:prstGeom>
        <a:solidFill>
          <a:srgbClr val="F85A5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133350</xdr:colOff>
      <xdr:row>41</xdr:row>
      <xdr:rowOff>19050</xdr:rowOff>
    </xdr:from>
    <xdr:to>
      <xdr:col>8</xdr:col>
      <xdr:colOff>1662377</xdr:colOff>
      <xdr:row>43</xdr:row>
      <xdr:rowOff>95250</xdr:rowOff>
    </xdr:to>
    <xdr:sp macro="" textlink="">
      <xdr:nvSpPr>
        <xdr:cNvPr id="29" name="CuadroTexto 28">
          <a:extLst>
            <a:ext uri="{FF2B5EF4-FFF2-40B4-BE49-F238E27FC236}">
              <a16:creationId xmlns:a16="http://schemas.microsoft.com/office/drawing/2014/main" id="{E80178C4-478E-4B38-BB9D-37ACDCAB803C}"/>
            </a:ext>
          </a:extLst>
        </xdr:cNvPr>
        <xdr:cNvSpPr txBox="1"/>
      </xdr:nvSpPr>
      <xdr:spPr>
        <a:xfrm>
          <a:off x="8991600" y="9601200"/>
          <a:ext cx="1529027"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800" b="1"/>
            <a:t>Haga clic</a:t>
          </a:r>
        </a:p>
      </xdr:txBody>
    </xdr:sp>
    <xdr:clientData/>
  </xdr:twoCellAnchor>
  <xdr:twoCellAnchor>
    <xdr:from>
      <xdr:col>3</xdr:col>
      <xdr:colOff>9525</xdr:colOff>
      <xdr:row>29</xdr:row>
      <xdr:rowOff>515938</xdr:rowOff>
    </xdr:from>
    <xdr:to>
      <xdr:col>6</xdr:col>
      <xdr:colOff>496095</xdr:colOff>
      <xdr:row>29</xdr:row>
      <xdr:rowOff>1071563</xdr:rowOff>
    </xdr:to>
    <xdr:sp macro="" textlink="">
      <xdr:nvSpPr>
        <xdr:cNvPr id="30" name="Flecha: a la derecha 29">
          <a:extLst>
            <a:ext uri="{FF2B5EF4-FFF2-40B4-BE49-F238E27FC236}">
              <a16:creationId xmlns:a16="http://schemas.microsoft.com/office/drawing/2014/main" id="{D581EC95-0399-42FF-A4AF-BA7D34238319}"/>
            </a:ext>
          </a:extLst>
        </xdr:cNvPr>
        <xdr:cNvSpPr/>
      </xdr:nvSpPr>
      <xdr:spPr>
        <a:xfrm>
          <a:off x="2295525" y="6688138"/>
          <a:ext cx="2772570" cy="555625"/>
        </a:xfrm>
        <a:prstGeom prst="rightArrow">
          <a:avLst/>
        </a:prstGeom>
        <a:solidFill>
          <a:srgbClr val="F85A5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19050</xdr:colOff>
      <xdr:row>29</xdr:row>
      <xdr:rowOff>361950</xdr:rowOff>
    </xdr:from>
    <xdr:to>
      <xdr:col>6</xdr:col>
      <xdr:colOff>190500</xdr:colOff>
      <xdr:row>29</xdr:row>
      <xdr:rowOff>635793</xdr:rowOff>
    </xdr:to>
    <xdr:sp macro="" textlink="">
      <xdr:nvSpPr>
        <xdr:cNvPr id="32" name="CuadroTexto 31">
          <a:extLst>
            <a:ext uri="{FF2B5EF4-FFF2-40B4-BE49-F238E27FC236}">
              <a16:creationId xmlns:a16="http://schemas.microsoft.com/office/drawing/2014/main" id="{6DB79572-CC24-4F17-A930-AFBE3B28A614}"/>
            </a:ext>
          </a:extLst>
        </xdr:cNvPr>
        <xdr:cNvSpPr txBox="1"/>
      </xdr:nvSpPr>
      <xdr:spPr>
        <a:xfrm>
          <a:off x="2305050" y="6534150"/>
          <a:ext cx="2457450" cy="273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u="sng"/>
            <a:t>Seleccione</a:t>
          </a:r>
          <a:r>
            <a:rPr lang="es-ES" sz="1600" b="1" u="sng" baseline="0"/>
            <a:t> del desplegable</a:t>
          </a:r>
          <a:endParaRPr lang="es-ES" sz="1600" b="1" u="sng"/>
        </a:p>
      </xdr:txBody>
    </xdr:sp>
    <xdr:clientData/>
  </xdr:twoCellAnchor>
  <xdr:twoCellAnchor editAs="oneCell">
    <xdr:from>
      <xdr:col>0</xdr:col>
      <xdr:colOff>57150</xdr:colOff>
      <xdr:row>0</xdr:row>
      <xdr:rowOff>59697</xdr:rowOff>
    </xdr:from>
    <xdr:to>
      <xdr:col>6</xdr:col>
      <xdr:colOff>628650</xdr:colOff>
      <xdr:row>8</xdr:row>
      <xdr:rowOff>38909</xdr:rowOff>
    </xdr:to>
    <xdr:pic>
      <xdr:nvPicPr>
        <xdr:cNvPr id="4" name="Imagen 3">
          <a:extLst>
            <a:ext uri="{FF2B5EF4-FFF2-40B4-BE49-F238E27FC236}">
              <a16:creationId xmlns:a16="http://schemas.microsoft.com/office/drawing/2014/main" id="{0A99A679-DE57-E757-FB8B-346CBBCAAB7C}"/>
            </a:ext>
          </a:extLst>
        </xdr:cNvPr>
        <xdr:cNvPicPr>
          <a:picLocks noChangeAspect="1"/>
        </xdr:cNvPicPr>
      </xdr:nvPicPr>
      <xdr:blipFill>
        <a:blip xmlns:r="http://schemas.openxmlformats.org/officeDocument/2006/relationships" r:embed="rId3"/>
        <a:stretch>
          <a:fillRect/>
        </a:stretch>
      </xdr:blipFill>
      <xdr:spPr>
        <a:xfrm>
          <a:off x="57150" y="59697"/>
          <a:ext cx="5257800" cy="1465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6351</xdr:colOff>
      <xdr:row>16</xdr:row>
      <xdr:rowOff>166687</xdr:rowOff>
    </xdr:from>
    <xdr:to>
      <xdr:col>13</xdr:col>
      <xdr:colOff>158751</xdr:colOff>
      <xdr:row>20</xdr:row>
      <xdr:rowOff>55562</xdr:rowOff>
    </xdr:to>
    <xdr:sp macro="" textlink="">
      <xdr:nvSpPr>
        <xdr:cNvPr id="5" name="Rectángulo: esquinas redondeadas 4">
          <a:extLst>
            <a:ext uri="{FF2B5EF4-FFF2-40B4-BE49-F238E27FC236}">
              <a16:creationId xmlns:a16="http://schemas.microsoft.com/office/drawing/2014/main" id="{2E979878-6A99-8BD1-FF7B-8E5FAFBC587D}"/>
            </a:ext>
          </a:extLst>
        </xdr:cNvPr>
        <xdr:cNvSpPr/>
      </xdr:nvSpPr>
      <xdr:spPr>
        <a:xfrm>
          <a:off x="18643601" y="2992437"/>
          <a:ext cx="8058150" cy="2746375"/>
        </a:xfrm>
        <a:prstGeom prst="roundRect">
          <a:avLst/>
        </a:prstGeom>
        <a:solidFill>
          <a:schemeClr val="accent1">
            <a:alpha val="18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se.peralez\Desktop\INECO\4_CONVOCATORIAS\2021\2_JUSTIFICACION%20ECONOMICA\1_Cuenta%20Justificativa\1_excel%20gastos%20ejemplos\ejemplos\Master%20ACREDITA%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orja.vazquez\Desktop\Modelo%20J3.1%20MEMORIA%20ECONOMICA%20V14.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orja.vazquez\Desktop\Excel%20Gastos\ANEXO%20II%20MEMORIA%20ECONOMICA%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orja.vazquez\Desktop\Excel%20Gastos\V3_240323_Excel_gastos_justifi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Resumen Exp. SGOFP "/>
      <sheetName val="RELACIÓN DE GASTOS"/>
    </sheetNames>
    <sheetDataSet>
      <sheetData sheetId="0">
        <row r="3">
          <cell r="I3" t="str">
            <v>Realizar acciones destinadas al desarrollo del procedimiento de evaluación y acreditación de competencias profesionales adquiridas por la experiencia laboral.</v>
          </cell>
        </row>
        <row r="4">
          <cell r="I4" t="str">
            <v>Llevar a cabo las acciones específicas que se determinen en relación a la puesta en marcha de convocatorias de carácter nacional o suprautonómico.</v>
          </cell>
        </row>
        <row r="5">
          <cell r="I5" t="str">
            <v>Realizar ofertas específicas de formación para que, quienes hayan superado los procedimiento de acreditación de las competencias adquiridas por la experiencia labiral, puedan completar la formación no acreditada y finalizar sus estudios de FP.</v>
          </cell>
        </row>
        <row r="6">
          <cell r="I6" t="str">
            <v>Formación de asesores, evaluadores y orientadores.</v>
          </cell>
        </row>
        <row r="7">
          <cell r="I7" t="str">
            <v>Desarrollo de cualquier parte del procedimiento de evaluación y acreditación de competencias profesionales.</v>
          </cell>
        </row>
        <row r="8">
          <cell r="I8" t="str">
            <v>Desarrollo de aplicaciones informáticas y bases de datos aplicables al procedimiento de evaluación y acreditación de competencias, excluida la adquisición de equipos.</v>
          </cell>
        </row>
        <row r="9">
          <cell r="I9" t="str">
            <v>Implementación de una sede abierta de manera permanente para la inscripción en el procedimiento de Evaluación y Acreditación de Competencias Profesionales.</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generales 1"/>
      <sheetName val="RELACIÓN DE CONTRATOS"/>
      <sheetName val="RELACIÓN DE GASTOS"/>
      <sheetName val="Vehículos tipo 16"/>
      <sheetName val="TOTAL GASTOS"/>
      <sheetName val="Desviaciones presupuestarias"/>
      <sheetName val="Listados"/>
      <sheetName val="Tabla vehículos"/>
      <sheetName val="Listados2"/>
      <sheetName val="Actuaciones-gastos"/>
      <sheetName val="Tabla vehículos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F2" t="str">
            <v>PRTRMU_21_00013</v>
          </cell>
          <cell r="AD2" t="str">
            <v>Contrato</v>
          </cell>
        </row>
        <row r="3">
          <cell r="F3" t="str">
            <v>PRTRMU_21_00014</v>
          </cell>
          <cell r="AD3" t="str">
            <v>Convenio</v>
          </cell>
        </row>
        <row r="4">
          <cell r="F4" t="str">
            <v>PRTRMU_21_00015</v>
          </cell>
          <cell r="AD4" t="str">
            <v>Encomienda de gestión</v>
          </cell>
        </row>
        <row r="5">
          <cell r="F5" t="str">
            <v>PRTRMU_21_00020</v>
          </cell>
          <cell r="AD5" t="str">
            <v>Encargo a medio propio</v>
          </cell>
        </row>
        <row r="6">
          <cell r="F6" t="str">
            <v>PRTRMU_21_00021</v>
          </cell>
        </row>
        <row r="7">
          <cell r="F7" t="str">
            <v>PRTRMU_21_00022</v>
          </cell>
        </row>
        <row r="8">
          <cell r="F8" t="str">
            <v>PRTRMU_21_00024</v>
          </cell>
        </row>
        <row r="9">
          <cell r="F9" t="str">
            <v>PRTRMU_21_00026</v>
          </cell>
        </row>
        <row r="10">
          <cell r="F10" t="str">
            <v>PRTRMU_21_00028</v>
          </cell>
        </row>
        <row r="11">
          <cell r="F11" t="str">
            <v>PRTRMU_21_00029</v>
          </cell>
        </row>
        <row r="12">
          <cell r="F12" t="str">
            <v>PRTRMU_21_00030</v>
          </cell>
        </row>
        <row r="13">
          <cell r="F13" t="str">
            <v>PRTRMU_21_00031</v>
          </cell>
        </row>
        <row r="14">
          <cell r="F14" t="str">
            <v>PRTRMU_21_00033</v>
          </cell>
        </row>
        <row r="15">
          <cell r="F15" t="str">
            <v>PRTRMU_21_00037</v>
          </cell>
        </row>
        <row r="16">
          <cell r="F16" t="str">
            <v>PRTRMU_21_00038</v>
          </cell>
        </row>
        <row r="17">
          <cell r="F17" t="str">
            <v>PRTRMU_21_00039</v>
          </cell>
        </row>
        <row r="18">
          <cell r="F18" t="str">
            <v>PRTRMU_21_00041</v>
          </cell>
        </row>
        <row r="19">
          <cell r="F19" t="str">
            <v>PRTRMU_21_00043</v>
          </cell>
        </row>
        <row r="20">
          <cell r="F20" t="str">
            <v>PRTRMU_21_00045</v>
          </cell>
        </row>
        <row r="21">
          <cell r="F21" t="str">
            <v>PRTRMU_21_00046</v>
          </cell>
        </row>
        <row r="22">
          <cell r="F22" t="str">
            <v>PRTRMU_21_00049</v>
          </cell>
        </row>
        <row r="23">
          <cell r="F23" t="str">
            <v>PRTRMU_21_00050</v>
          </cell>
        </row>
        <row r="24">
          <cell r="F24" t="str">
            <v>PRTRMU_21_00052</v>
          </cell>
        </row>
        <row r="25">
          <cell r="F25" t="str">
            <v>PRTRMU_21_00053</v>
          </cell>
        </row>
        <row r="26">
          <cell r="F26" t="str">
            <v>PRTRMU_21_00054</v>
          </cell>
        </row>
        <row r="27">
          <cell r="F27" t="str">
            <v>PRTRMU_21_00055</v>
          </cell>
        </row>
        <row r="28">
          <cell r="F28" t="str">
            <v>PRTRMU_21_00057</v>
          </cell>
        </row>
        <row r="29">
          <cell r="F29" t="str">
            <v>PRTRMU_21_00058</v>
          </cell>
        </row>
        <row r="30">
          <cell r="F30" t="str">
            <v>PRTRMU_21_00060</v>
          </cell>
        </row>
        <row r="31">
          <cell r="F31" t="str">
            <v>PRTRMU_21_00062</v>
          </cell>
        </row>
        <row r="32">
          <cell r="F32" t="str">
            <v>PRTRMU_21_00063</v>
          </cell>
        </row>
        <row r="33">
          <cell r="F33" t="str">
            <v>PRTRMU_21_00064</v>
          </cell>
        </row>
        <row r="34">
          <cell r="F34" t="str">
            <v>PRTRMU_21_00065</v>
          </cell>
        </row>
        <row r="35">
          <cell r="F35" t="str">
            <v>PRTRMU_21_00066</v>
          </cell>
        </row>
        <row r="36">
          <cell r="F36" t="str">
            <v>PRTRMU_21_00067</v>
          </cell>
        </row>
        <row r="37">
          <cell r="F37" t="str">
            <v>PRTRMU_21_00069</v>
          </cell>
        </row>
        <row r="38">
          <cell r="F38" t="str">
            <v>PRTRMU_21_00071</v>
          </cell>
        </row>
        <row r="39">
          <cell r="F39" t="str">
            <v>PRTRMU_21_00073</v>
          </cell>
        </row>
        <row r="40">
          <cell r="F40" t="str">
            <v>PRTRMU_21_00074</v>
          </cell>
        </row>
        <row r="41">
          <cell r="F41" t="str">
            <v>PRTRMU_21_00075</v>
          </cell>
        </row>
        <row r="42">
          <cell r="F42" t="str">
            <v>PRTRMU_21_00079</v>
          </cell>
        </row>
        <row r="43">
          <cell r="F43" t="str">
            <v>PRTRMU_21_00080</v>
          </cell>
        </row>
        <row r="44">
          <cell r="F44" t="str">
            <v>PRTRMU_21_00081</v>
          </cell>
        </row>
        <row r="45">
          <cell r="F45" t="str">
            <v>PRTRMU_21_00082</v>
          </cell>
        </row>
        <row r="46">
          <cell r="F46" t="str">
            <v>PRTRMU_21_00083</v>
          </cell>
        </row>
        <row r="47">
          <cell r="F47" t="str">
            <v>PRTRMU_21_00085</v>
          </cell>
        </row>
        <row r="48">
          <cell r="F48" t="str">
            <v>PRTRMU_21_00086</v>
          </cell>
        </row>
        <row r="49">
          <cell r="F49" t="str">
            <v>PRTRMU_21_00087</v>
          </cell>
        </row>
        <row r="50">
          <cell r="F50" t="str">
            <v>PRTRMU_21_00089</v>
          </cell>
        </row>
        <row r="51">
          <cell r="F51" t="str">
            <v>PRTRMU_21_00090</v>
          </cell>
        </row>
        <row r="52">
          <cell r="F52" t="str">
            <v>PRTRMU_21_00091</v>
          </cell>
        </row>
        <row r="53">
          <cell r="F53" t="str">
            <v>PRTRMU_21_00092</v>
          </cell>
        </row>
        <row r="54">
          <cell r="F54" t="str">
            <v>PRTRMU_21_00093</v>
          </cell>
        </row>
        <row r="55">
          <cell r="F55" t="str">
            <v>PRTRMU_21_00098</v>
          </cell>
        </row>
        <row r="56">
          <cell r="F56" t="str">
            <v>PRTRMU_21_00101</v>
          </cell>
        </row>
        <row r="57">
          <cell r="F57" t="str">
            <v>PRTRMU_21_00102</v>
          </cell>
        </row>
        <row r="58">
          <cell r="F58" t="str">
            <v>PRTRMU_21_00103</v>
          </cell>
        </row>
        <row r="59">
          <cell r="F59" t="str">
            <v>PRTRMU_21_00106</v>
          </cell>
        </row>
        <row r="60">
          <cell r="F60" t="str">
            <v>PRTRMU_21_00107</v>
          </cell>
        </row>
        <row r="61">
          <cell r="F61" t="str">
            <v>PRTRMU_21_00114</v>
          </cell>
        </row>
        <row r="62">
          <cell r="F62" t="str">
            <v>PRTRMU_21_00118</v>
          </cell>
        </row>
        <row r="63">
          <cell r="F63" t="str">
            <v>PRTRMU_21_00120</v>
          </cell>
        </row>
        <row r="64">
          <cell r="F64" t="str">
            <v>PRTRMU_21_00121</v>
          </cell>
        </row>
        <row r="65">
          <cell r="F65" t="str">
            <v>PRTRMU_21_00122</v>
          </cell>
        </row>
        <row r="66">
          <cell r="F66" t="str">
            <v>PRTRMU_21_00123</v>
          </cell>
        </row>
        <row r="67">
          <cell r="F67" t="str">
            <v>PRTRMU_21_00125</v>
          </cell>
        </row>
        <row r="68">
          <cell r="F68" t="str">
            <v>PRTRMU_21_00128</v>
          </cell>
        </row>
        <row r="69">
          <cell r="F69" t="str">
            <v>PRTRMU_21_00129</v>
          </cell>
        </row>
        <row r="70">
          <cell r="F70" t="str">
            <v>PRTRMU_21_00131</v>
          </cell>
        </row>
        <row r="71">
          <cell r="F71" t="str">
            <v>PRTRMU_21_00132</v>
          </cell>
        </row>
        <row r="72">
          <cell r="F72" t="str">
            <v>PRTRMU_21_00134</v>
          </cell>
        </row>
        <row r="73">
          <cell r="F73" t="str">
            <v>PRTRMU_21_00135</v>
          </cell>
        </row>
        <row r="74">
          <cell r="F74" t="str">
            <v>PRTRMU_21_00138</v>
          </cell>
        </row>
        <row r="75">
          <cell r="F75" t="str">
            <v>PRTRMU_21_00139</v>
          </cell>
        </row>
        <row r="76">
          <cell r="F76" t="str">
            <v>PRTRMU_21_00140</v>
          </cell>
        </row>
        <row r="77">
          <cell r="F77" t="str">
            <v>PRTRMU_21_00141</v>
          </cell>
        </row>
        <row r="78">
          <cell r="F78" t="str">
            <v>PRTRMU_21_00143</v>
          </cell>
        </row>
        <row r="79">
          <cell r="F79" t="str">
            <v>PRTRMU_21_00144</v>
          </cell>
        </row>
        <row r="80">
          <cell r="F80" t="str">
            <v>PRTRMU_21_00147</v>
          </cell>
        </row>
        <row r="81">
          <cell r="F81" t="str">
            <v>PRTRMU_21_00149</v>
          </cell>
        </row>
        <row r="82">
          <cell r="F82" t="str">
            <v>PRTRMU_21_00150</v>
          </cell>
        </row>
        <row r="83">
          <cell r="F83" t="str">
            <v>PRTRMU_21_00151</v>
          </cell>
        </row>
        <row r="84">
          <cell r="F84" t="str">
            <v>PRTRMU_21_00156</v>
          </cell>
        </row>
        <row r="85">
          <cell r="F85" t="str">
            <v>PRTRMU_21_00158</v>
          </cell>
        </row>
        <row r="86">
          <cell r="F86" t="str">
            <v>PRTRMU_21_00159</v>
          </cell>
        </row>
        <row r="87">
          <cell r="F87" t="str">
            <v>PRTRMU_21_00160</v>
          </cell>
        </row>
        <row r="88">
          <cell r="F88" t="str">
            <v>PRTRMU_21_00162</v>
          </cell>
        </row>
        <row r="89">
          <cell r="F89" t="str">
            <v>PRTRMU_21_00163</v>
          </cell>
        </row>
        <row r="90">
          <cell r="F90" t="str">
            <v>PRTRMU_21_00167</v>
          </cell>
        </row>
        <row r="91">
          <cell r="F91" t="str">
            <v>PRTRMU_21_00168</v>
          </cell>
        </row>
        <row r="92">
          <cell r="F92" t="str">
            <v>PRTRMU_21_00174</v>
          </cell>
        </row>
        <row r="93">
          <cell r="F93" t="str">
            <v>PRTRMU_21_00175</v>
          </cell>
        </row>
        <row r="94">
          <cell r="F94" t="str">
            <v>PRTRMU_21_00176</v>
          </cell>
        </row>
        <row r="95">
          <cell r="F95" t="str">
            <v>PRTRMU_21_00179</v>
          </cell>
        </row>
        <row r="96">
          <cell r="F96" t="str">
            <v>PRTRMU_21_00182</v>
          </cell>
        </row>
        <row r="97">
          <cell r="F97" t="str">
            <v>PRTRMU_21_00186</v>
          </cell>
        </row>
        <row r="98">
          <cell r="F98" t="str">
            <v>PRTRMU_21_00188</v>
          </cell>
        </row>
        <row r="99">
          <cell r="F99" t="str">
            <v>PRTRMU_21_00189</v>
          </cell>
        </row>
        <row r="100">
          <cell r="F100" t="str">
            <v>PRTRMU_21_00190</v>
          </cell>
        </row>
        <row r="101">
          <cell r="F101" t="str">
            <v>PRTRMU_21_00191</v>
          </cell>
        </row>
        <row r="102">
          <cell r="F102" t="str">
            <v>PRTRMU_21_00197</v>
          </cell>
        </row>
        <row r="103">
          <cell r="F103" t="str">
            <v>PRTRMU_21_00198</v>
          </cell>
        </row>
        <row r="104">
          <cell r="F104" t="str">
            <v>PRTRMU_21_00199</v>
          </cell>
        </row>
        <row r="105">
          <cell r="F105" t="str">
            <v>PRTRMU_21_00200</v>
          </cell>
        </row>
        <row r="106">
          <cell r="F106" t="str">
            <v>PRTRMU_21_00201</v>
          </cell>
        </row>
        <row r="107">
          <cell r="F107" t="str">
            <v>PRTRMU_21_00202</v>
          </cell>
        </row>
        <row r="108">
          <cell r="F108" t="str">
            <v>PRTRMU_21_00204</v>
          </cell>
        </row>
        <row r="109">
          <cell r="F109" t="str">
            <v>PRTRMU_21_00205</v>
          </cell>
        </row>
        <row r="110">
          <cell r="F110" t="str">
            <v>PRTRMU_21_00206</v>
          </cell>
        </row>
        <row r="111">
          <cell r="F111" t="str">
            <v>PRTRMU_21_00207</v>
          </cell>
        </row>
        <row r="112">
          <cell r="F112" t="str">
            <v>PRTRMU_21_00208</v>
          </cell>
        </row>
        <row r="113">
          <cell r="F113" t="str">
            <v>PRTRMU_21_00210</v>
          </cell>
        </row>
        <row r="114">
          <cell r="F114" t="str">
            <v>PRTRMU_21_00211</v>
          </cell>
        </row>
        <row r="115">
          <cell r="F115" t="str">
            <v>PRTRMU_21_00212</v>
          </cell>
        </row>
        <row r="116">
          <cell r="F116" t="str">
            <v>PRTRMU_21_00213</v>
          </cell>
        </row>
        <row r="117">
          <cell r="F117" t="str">
            <v>PRTRMU_21_00217</v>
          </cell>
        </row>
        <row r="118">
          <cell r="F118" t="str">
            <v>PRTRMU_21_00218</v>
          </cell>
        </row>
        <row r="119">
          <cell r="F119" t="str">
            <v>PRTRMU_21_00219</v>
          </cell>
        </row>
        <row r="120">
          <cell r="F120" t="str">
            <v>PRTRMU_21_00225</v>
          </cell>
        </row>
        <row r="121">
          <cell r="F121" t="str">
            <v>PRTRMU_21_00226</v>
          </cell>
        </row>
        <row r="122">
          <cell r="F122" t="str">
            <v>PRTRMU_21_00227</v>
          </cell>
        </row>
        <row r="123">
          <cell r="F123" t="str">
            <v>PRTRMU_21_00229</v>
          </cell>
        </row>
        <row r="124">
          <cell r="F124" t="str">
            <v>PRTRMU_21_00231</v>
          </cell>
        </row>
        <row r="125">
          <cell r="F125" t="str">
            <v>PRTRMU_21_00233</v>
          </cell>
        </row>
        <row r="126">
          <cell r="F126" t="str">
            <v>PRTRMU_21_00236</v>
          </cell>
        </row>
        <row r="127">
          <cell r="F127" t="str">
            <v>PRTRMU_21_00239</v>
          </cell>
        </row>
        <row r="128">
          <cell r="F128" t="str">
            <v>PRTRMU_21_00243</v>
          </cell>
        </row>
        <row r="129">
          <cell r="F129" t="str">
            <v>PRTRMU_21_00244</v>
          </cell>
        </row>
        <row r="130">
          <cell r="F130" t="str">
            <v>PRTRMU_21_00245</v>
          </cell>
        </row>
        <row r="131">
          <cell r="F131" t="str">
            <v>PRTRMU_21_00246</v>
          </cell>
        </row>
        <row r="132">
          <cell r="F132" t="str">
            <v>PRTRMU_21_00248</v>
          </cell>
        </row>
        <row r="133">
          <cell r="F133" t="str">
            <v>PRTRMU_21_00249</v>
          </cell>
        </row>
        <row r="134">
          <cell r="F134" t="str">
            <v>PRTRMU_21_00252</v>
          </cell>
        </row>
        <row r="135">
          <cell r="F135" t="str">
            <v>PRTRMU_21_00253</v>
          </cell>
        </row>
        <row r="136">
          <cell r="F136" t="str">
            <v>PRTRMU_21_00254</v>
          </cell>
        </row>
        <row r="137">
          <cell r="F137" t="str">
            <v>PRTRMU_21_00255</v>
          </cell>
        </row>
        <row r="138">
          <cell r="F138" t="str">
            <v>PRTRMU_21_00258</v>
          </cell>
        </row>
        <row r="139">
          <cell r="F139" t="str">
            <v>PRTRMU_21_00260</v>
          </cell>
        </row>
        <row r="140">
          <cell r="F140" t="str">
            <v>PRTRMU_21_00262</v>
          </cell>
        </row>
        <row r="141">
          <cell r="F141" t="str">
            <v>PRTRMU_21_00264</v>
          </cell>
        </row>
        <row r="142">
          <cell r="F142" t="str">
            <v>PRTRMU_21_00265</v>
          </cell>
        </row>
        <row r="143">
          <cell r="F143" t="str">
            <v>PRTRMU_21_00266</v>
          </cell>
        </row>
        <row r="144">
          <cell r="F144" t="str">
            <v>PRTRMU_21_00267</v>
          </cell>
        </row>
        <row r="145">
          <cell r="F145" t="str">
            <v>PRTRMU_21_00274</v>
          </cell>
        </row>
        <row r="146">
          <cell r="F146" t="str">
            <v>PRTRMU_21_00275</v>
          </cell>
        </row>
        <row r="147">
          <cell r="F147" t="str">
            <v>PRTRMU_21_00277</v>
          </cell>
        </row>
        <row r="148">
          <cell r="F148" t="str">
            <v>PRTRMU_21_00279</v>
          </cell>
        </row>
        <row r="149">
          <cell r="F149" t="str">
            <v>PRTRMU_21_00283</v>
          </cell>
        </row>
        <row r="150">
          <cell r="F150" t="str">
            <v>PRTRMU_21_00284</v>
          </cell>
        </row>
        <row r="151">
          <cell r="F151" t="str">
            <v>PRTRMU_21_00285</v>
          </cell>
        </row>
        <row r="152">
          <cell r="F152" t="str">
            <v>PRTRMU_21_00286</v>
          </cell>
        </row>
        <row r="153">
          <cell r="F153" t="str">
            <v>PRTRMU_21_00287</v>
          </cell>
        </row>
        <row r="154">
          <cell r="F154" t="str">
            <v>PRTRMU_21_00291</v>
          </cell>
        </row>
        <row r="155">
          <cell r="F155" t="str">
            <v>PRTRMU_21_00293</v>
          </cell>
        </row>
        <row r="156">
          <cell r="F156" t="str">
            <v>PRTRMU_21_00295</v>
          </cell>
        </row>
        <row r="157">
          <cell r="F157" t="str">
            <v>PRTRMU_21_00299</v>
          </cell>
        </row>
        <row r="158">
          <cell r="F158" t="str">
            <v>PRTRMU_21_00302</v>
          </cell>
        </row>
        <row r="159">
          <cell r="F159" t="str">
            <v>PRTRMU_21_00306</v>
          </cell>
        </row>
        <row r="160">
          <cell r="F160" t="str">
            <v>PRTRMU_21_00307</v>
          </cell>
        </row>
        <row r="161">
          <cell r="F161" t="str">
            <v>PRTRMU_21_00308</v>
          </cell>
        </row>
        <row r="162">
          <cell r="F162" t="str">
            <v>PRTRMU_21_00309</v>
          </cell>
        </row>
        <row r="163">
          <cell r="F163" t="str">
            <v>PRTRMU_21_00311</v>
          </cell>
        </row>
        <row r="164">
          <cell r="F164" t="str">
            <v>PRTRMU_21_00316</v>
          </cell>
        </row>
        <row r="165">
          <cell r="F165" t="str">
            <v>PRTRMU_21_00317</v>
          </cell>
        </row>
        <row r="166">
          <cell r="F166" t="str">
            <v>PRTRMU_21_00329</v>
          </cell>
        </row>
        <row r="167">
          <cell r="F167" t="str">
            <v>PRTRMU_21_00330</v>
          </cell>
        </row>
        <row r="168">
          <cell r="F168" t="str">
            <v>PRTRMU_21_00331</v>
          </cell>
        </row>
        <row r="169">
          <cell r="F169" t="str">
            <v>PRTRMU_21_00332</v>
          </cell>
        </row>
        <row r="170">
          <cell r="F170" t="str">
            <v>PRTRMU_21_00333</v>
          </cell>
        </row>
        <row r="171">
          <cell r="F171" t="str">
            <v>PRTRMU_21_00335</v>
          </cell>
        </row>
        <row r="172">
          <cell r="F172" t="str">
            <v>PRTRMU_21_00336</v>
          </cell>
        </row>
        <row r="173">
          <cell r="F173" t="str">
            <v>PRTRMU_21_00337</v>
          </cell>
        </row>
        <row r="174">
          <cell r="F174" t="str">
            <v>PRTRMU_21_00338</v>
          </cell>
        </row>
        <row r="175">
          <cell r="F175" t="str">
            <v>PRTRMU_21_00340</v>
          </cell>
        </row>
        <row r="176">
          <cell r="F176" t="str">
            <v>PRTRMU_21_00342</v>
          </cell>
        </row>
        <row r="177">
          <cell r="F177" t="str">
            <v>PRTRMU_21_00343</v>
          </cell>
        </row>
        <row r="178">
          <cell r="F178" t="str">
            <v>PRTRMU_21_00348</v>
          </cell>
        </row>
        <row r="179">
          <cell r="F179" t="str">
            <v>PRTRMU_21_00349</v>
          </cell>
        </row>
        <row r="180">
          <cell r="F180" t="str">
            <v>PRTRMU_21_00350</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generales "/>
      <sheetName val="RELACIÓN DE GASTOS"/>
      <sheetName val="Vehículos tipo 16"/>
      <sheetName val="TOTAL GASTOS"/>
      <sheetName val="Desviaciones presupuestarias"/>
      <sheetName val="Tabla vehículos"/>
      <sheetName val="Listados"/>
      <sheetName val="Listados2"/>
      <sheetName val="Actuaciones-ga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F2" t="str">
            <v>PRTRMU_21_00013</v>
          </cell>
        </row>
        <row r="3">
          <cell r="F3" t="str">
            <v>PRTRMU_21_00014</v>
          </cell>
        </row>
        <row r="4">
          <cell r="F4" t="str">
            <v>PRTRMU_21_00015</v>
          </cell>
        </row>
        <row r="5">
          <cell r="F5" t="str">
            <v>PRTRMU_21_00020</v>
          </cell>
        </row>
        <row r="6">
          <cell r="F6" t="str">
            <v>PRTRMU_21_00021</v>
          </cell>
        </row>
        <row r="7">
          <cell r="F7" t="str">
            <v>PRTRMU_21_00022</v>
          </cell>
        </row>
        <row r="8">
          <cell r="F8" t="str">
            <v>PRTRMU_21_00024</v>
          </cell>
        </row>
        <row r="9">
          <cell r="F9" t="str">
            <v>PRTRMU_21_00026</v>
          </cell>
        </row>
        <row r="10">
          <cell r="F10" t="str">
            <v>PRTRMU_21_00028</v>
          </cell>
        </row>
        <row r="11">
          <cell r="F11" t="str">
            <v>PRTRMU_21_00029</v>
          </cell>
        </row>
        <row r="12">
          <cell r="F12" t="str">
            <v>PRTRMU_21_00030</v>
          </cell>
        </row>
        <row r="13">
          <cell r="F13" t="str">
            <v>PRTRMU_21_00031</v>
          </cell>
        </row>
        <row r="14">
          <cell r="F14" t="str">
            <v>PRTRMU_21_00033</v>
          </cell>
        </row>
        <row r="15">
          <cell r="F15" t="str">
            <v>PRTRMU_21_00037</v>
          </cell>
        </row>
        <row r="16">
          <cell r="F16" t="str">
            <v>PRTRMU_21_00038</v>
          </cell>
        </row>
        <row r="17">
          <cell r="F17" t="str">
            <v>PRTRMU_21_00039</v>
          </cell>
        </row>
        <row r="18">
          <cell r="F18" t="str">
            <v>PRTRMU_21_00041</v>
          </cell>
        </row>
        <row r="19">
          <cell r="F19" t="str">
            <v>PRTRMU_21_00043</v>
          </cell>
        </row>
        <row r="20">
          <cell r="F20" t="str">
            <v>PRTRMU_21_00045</v>
          </cell>
        </row>
        <row r="21">
          <cell r="F21" t="str">
            <v>PRTRMU_21_00046</v>
          </cell>
        </row>
        <row r="22">
          <cell r="F22" t="str">
            <v>PRTRMU_21_00049</v>
          </cell>
        </row>
        <row r="23">
          <cell r="F23" t="str">
            <v>PRTRMU_21_00050</v>
          </cell>
        </row>
        <row r="24">
          <cell r="F24" t="str">
            <v>PRTRMU_21_00052</v>
          </cell>
        </row>
        <row r="25">
          <cell r="F25" t="str">
            <v>PRTRMU_21_00053</v>
          </cell>
        </row>
        <row r="26">
          <cell r="F26" t="str">
            <v>PRTRMU_21_00054</v>
          </cell>
        </row>
        <row r="27">
          <cell r="F27" t="str">
            <v>PRTRMU_21_00055</v>
          </cell>
        </row>
        <row r="28">
          <cell r="F28" t="str">
            <v>PRTRMU_21_00057</v>
          </cell>
        </row>
        <row r="29">
          <cell r="F29" t="str">
            <v>PRTRMU_21_00058</v>
          </cell>
        </row>
        <row r="30">
          <cell r="F30" t="str">
            <v>PRTRMU_21_00060</v>
          </cell>
        </row>
        <row r="31">
          <cell r="F31" t="str">
            <v>PRTRMU_21_00062</v>
          </cell>
        </row>
        <row r="32">
          <cell r="F32" t="str">
            <v>PRTRMU_21_00063</v>
          </cell>
        </row>
        <row r="33">
          <cell r="F33" t="str">
            <v>PRTRMU_21_00064</v>
          </cell>
        </row>
        <row r="34">
          <cell r="F34" t="str">
            <v>PRTRMU_21_00065</v>
          </cell>
        </row>
        <row r="35">
          <cell r="F35" t="str">
            <v>PRTRMU_21_00066</v>
          </cell>
        </row>
        <row r="36">
          <cell r="F36" t="str">
            <v>PRTRMU_21_00067</v>
          </cell>
        </row>
        <row r="37">
          <cell r="F37" t="str">
            <v>PRTRMU_21_00069</v>
          </cell>
        </row>
        <row r="38">
          <cell r="F38" t="str">
            <v>PRTRMU_21_00071</v>
          </cell>
        </row>
        <row r="39">
          <cell r="F39" t="str">
            <v>PRTRMU_21_00073</v>
          </cell>
        </row>
        <row r="40">
          <cell r="F40" t="str">
            <v>PRTRMU_21_00074</v>
          </cell>
        </row>
        <row r="41">
          <cell r="F41" t="str">
            <v>PRTRMU_21_00075</v>
          </cell>
        </row>
        <row r="42">
          <cell r="F42" t="str">
            <v>PRTRMU_21_00079</v>
          </cell>
        </row>
        <row r="43">
          <cell r="F43" t="str">
            <v>PRTRMU_21_00080</v>
          </cell>
        </row>
        <row r="44">
          <cell r="F44" t="str">
            <v>PRTRMU_21_00081</v>
          </cell>
        </row>
        <row r="45">
          <cell r="F45" t="str">
            <v>PRTRMU_21_00082</v>
          </cell>
        </row>
        <row r="46">
          <cell r="F46" t="str">
            <v>PRTRMU_21_00083</v>
          </cell>
        </row>
        <row r="47">
          <cell r="F47" t="str">
            <v>PRTRMU_21_00085</v>
          </cell>
        </row>
        <row r="48">
          <cell r="F48" t="str">
            <v>PRTRMU_21_00086</v>
          </cell>
        </row>
        <row r="49">
          <cell r="F49" t="str">
            <v>PRTRMU_21_00087</v>
          </cell>
        </row>
        <row r="50">
          <cell r="F50" t="str">
            <v>PRTRMU_21_00089</v>
          </cell>
        </row>
        <row r="51">
          <cell r="F51" t="str">
            <v>PRTRMU_21_00090</v>
          </cell>
        </row>
        <row r="52">
          <cell r="F52" t="str">
            <v>PRTRMU_21_00091</v>
          </cell>
        </row>
        <row r="53">
          <cell r="F53" t="str">
            <v>PRTRMU_21_00092</v>
          </cell>
        </row>
        <row r="54">
          <cell r="F54" t="str">
            <v>PRTRMU_21_00093</v>
          </cell>
        </row>
        <row r="55">
          <cell r="F55" t="str">
            <v>PRTRMU_21_00098</v>
          </cell>
        </row>
        <row r="56">
          <cell r="F56" t="str">
            <v>PRTRMU_21_00101</v>
          </cell>
        </row>
        <row r="57">
          <cell r="F57" t="str">
            <v>PRTRMU_21_00102</v>
          </cell>
        </row>
        <row r="58">
          <cell r="F58" t="str">
            <v>PRTRMU_21_00103</v>
          </cell>
        </row>
        <row r="59">
          <cell r="F59" t="str">
            <v>PRTRMU_21_00106</v>
          </cell>
        </row>
        <row r="60">
          <cell r="F60" t="str">
            <v>PRTRMU_21_00107</v>
          </cell>
        </row>
        <row r="61">
          <cell r="F61" t="str">
            <v>PRTRMU_21_00114</v>
          </cell>
        </row>
        <row r="62">
          <cell r="F62" t="str">
            <v>PRTRMU_21_00118</v>
          </cell>
        </row>
        <row r="63">
          <cell r="F63" t="str">
            <v>PRTRMU_21_00120</v>
          </cell>
        </row>
        <row r="64">
          <cell r="F64" t="str">
            <v>PRTRMU_21_00121</v>
          </cell>
        </row>
        <row r="65">
          <cell r="F65" t="str">
            <v>PRTRMU_21_00122</v>
          </cell>
        </row>
        <row r="66">
          <cell r="F66" t="str">
            <v>PRTRMU_21_00123</v>
          </cell>
        </row>
        <row r="67">
          <cell r="F67" t="str">
            <v>PRTRMU_21_00125</v>
          </cell>
        </row>
        <row r="68">
          <cell r="F68" t="str">
            <v>PRTRMU_21_00128</v>
          </cell>
        </row>
        <row r="69">
          <cell r="F69" t="str">
            <v>PRTRMU_21_00129</v>
          </cell>
        </row>
        <row r="70">
          <cell r="F70" t="str">
            <v>PRTRMU_21_00131</v>
          </cell>
        </row>
        <row r="71">
          <cell r="F71" t="str">
            <v>PRTRMU_21_00132</v>
          </cell>
        </row>
        <row r="72">
          <cell r="F72" t="str">
            <v>PRTRMU_21_00134</v>
          </cell>
        </row>
        <row r="73">
          <cell r="F73" t="str">
            <v>PRTRMU_21_00135</v>
          </cell>
        </row>
        <row r="74">
          <cell r="F74" t="str">
            <v>PRTRMU_21_00138</v>
          </cell>
        </row>
        <row r="75">
          <cell r="F75" t="str">
            <v>PRTRMU_21_00139</v>
          </cell>
        </row>
        <row r="76">
          <cell r="F76" t="str">
            <v>PRTRMU_21_00140</v>
          </cell>
        </row>
        <row r="77">
          <cell r="F77" t="str">
            <v>PRTRMU_21_00141</v>
          </cell>
        </row>
        <row r="78">
          <cell r="F78" t="str">
            <v>PRTRMU_21_00143</v>
          </cell>
        </row>
        <row r="79">
          <cell r="F79" t="str">
            <v>PRTRMU_21_00144</v>
          </cell>
        </row>
        <row r="80">
          <cell r="F80" t="str">
            <v>PRTRMU_21_00147</v>
          </cell>
        </row>
        <row r="81">
          <cell r="F81" t="str">
            <v>PRTRMU_21_00149</v>
          </cell>
        </row>
        <row r="82">
          <cell r="F82" t="str">
            <v>PRTRMU_21_00150</v>
          </cell>
        </row>
        <row r="83">
          <cell r="F83" t="str">
            <v>PRTRMU_21_00151</v>
          </cell>
        </row>
        <row r="84">
          <cell r="F84" t="str">
            <v>PRTRMU_21_00156</v>
          </cell>
        </row>
        <row r="85">
          <cell r="F85" t="str">
            <v>PRTRMU_21_00158</v>
          </cell>
        </row>
        <row r="86">
          <cell r="F86" t="str">
            <v>PRTRMU_21_00159</v>
          </cell>
        </row>
        <row r="87">
          <cell r="F87" t="str">
            <v>PRTRMU_21_00160</v>
          </cell>
        </row>
        <row r="88">
          <cell r="F88" t="str">
            <v>PRTRMU_21_00162</v>
          </cell>
        </row>
        <row r="89">
          <cell r="F89" t="str">
            <v>PRTRMU_21_00163</v>
          </cell>
        </row>
        <row r="90">
          <cell r="F90" t="str">
            <v>PRTRMU_21_00167</v>
          </cell>
        </row>
        <row r="91">
          <cell r="F91" t="str">
            <v>PRTRMU_21_00168</v>
          </cell>
        </row>
        <row r="92">
          <cell r="F92" t="str">
            <v>PRTRMU_21_00174</v>
          </cell>
        </row>
        <row r="93">
          <cell r="F93" t="str">
            <v>PRTRMU_21_00175</v>
          </cell>
        </row>
        <row r="94">
          <cell r="F94" t="str">
            <v>PRTRMU_21_00176</v>
          </cell>
        </row>
        <row r="95">
          <cell r="F95" t="str">
            <v>PRTRMU_21_00179</v>
          </cell>
        </row>
        <row r="96">
          <cell r="F96" t="str">
            <v>PRTRMU_21_00182</v>
          </cell>
        </row>
        <row r="97">
          <cell r="F97" t="str">
            <v>PRTRMU_21_00186</v>
          </cell>
        </row>
        <row r="98">
          <cell r="F98" t="str">
            <v>PRTRMU_21_00188</v>
          </cell>
        </row>
        <row r="99">
          <cell r="F99" t="str">
            <v>PRTRMU_21_00189</v>
          </cell>
        </row>
        <row r="100">
          <cell r="F100" t="str">
            <v>PRTRMU_21_00190</v>
          </cell>
        </row>
        <row r="101">
          <cell r="F101" t="str">
            <v>PRTRMU_21_00191</v>
          </cell>
        </row>
        <row r="102">
          <cell r="F102" t="str">
            <v>PRTRMU_21_00197</v>
          </cell>
        </row>
        <row r="103">
          <cell r="F103" t="str">
            <v>PRTRMU_21_00198</v>
          </cell>
        </row>
        <row r="104">
          <cell r="F104" t="str">
            <v>PRTRMU_21_00199</v>
          </cell>
        </row>
        <row r="105">
          <cell r="F105" t="str">
            <v>PRTRMU_21_00200</v>
          </cell>
        </row>
        <row r="106">
          <cell r="F106" t="str">
            <v>PRTRMU_21_00201</v>
          </cell>
        </row>
        <row r="107">
          <cell r="F107" t="str">
            <v>PRTRMU_21_00202</v>
          </cell>
        </row>
        <row r="108">
          <cell r="F108" t="str">
            <v>PRTRMU_21_00204</v>
          </cell>
        </row>
        <row r="109">
          <cell r="F109" t="str">
            <v>PRTRMU_21_00205</v>
          </cell>
        </row>
        <row r="110">
          <cell r="F110" t="str">
            <v>PRTRMU_21_00206</v>
          </cell>
        </row>
        <row r="111">
          <cell r="F111" t="str">
            <v>PRTRMU_21_00207</v>
          </cell>
        </row>
        <row r="112">
          <cell r="F112" t="str">
            <v>PRTRMU_21_00208</v>
          </cell>
        </row>
        <row r="113">
          <cell r="F113" t="str">
            <v>PRTRMU_21_00210</v>
          </cell>
        </row>
        <row r="114">
          <cell r="F114" t="str">
            <v>PRTRMU_21_00211</v>
          </cell>
        </row>
        <row r="115">
          <cell r="F115" t="str">
            <v>PRTRMU_21_00212</v>
          </cell>
        </row>
        <row r="116">
          <cell r="F116" t="str">
            <v>PRTRMU_21_00213</v>
          </cell>
        </row>
        <row r="117">
          <cell r="F117" t="str">
            <v>PRTRMU_21_00217</v>
          </cell>
        </row>
        <row r="118">
          <cell r="F118" t="str">
            <v>PRTRMU_21_00218</v>
          </cell>
        </row>
        <row r="119">
          <cell r="F119" t="str">
            <v>PRTRMU_21_00219</v>
          </cell>
        </row>
        <row r="120">
          <cell r="F120" t="str">
            <v>PRTRMU_21_00225</v>
          </cell>
        </row>
        <row r="121">
          <cell r="F121" t="str">
            <v>PRTRMU_21_00226</v>
          </cell>
        </row>
        <row r="122">
          <cell r="F122" t="str">
            <v>PRTRMU_21_00227</v>
          </cell>
        </row>
        <row r="123">
          <cell r="F123" t="str">
            <v>PRTRMU_21_00229</v>
          </cell>
        </row>
        <row r="124">
          <cell r="F124" t="str">
            <v>PRTRMU_21_00231</v>
          </cell>
        </row>
        <row r="125">
          <cell r="F125" t="str">
            <v>PRTRMU_21_00233</v>
          </cell>
        </row>
        <row r="126">
          <cell r="F126" t="str">
            <v>PRTRMU_21_00236</v>
          </cell>
        </row>
        <row r="127">
          <cell r="F127" t="str">
            <v>PRTRMU_21_00239</v>
          </cell>
        </row>
        <row r="128">
          <cell r="F128" t="str">
            <v>PRTRMU_21_00243</v>
          </cell>
        </row>
        <row r="129">
          <cell r="F129" t="str">
            <v>PRTRMU_21_00244</v>
          </cell>
        </row>
        <row r="130">
          <cell r="F130" t="str">
            <v>PRTRMU_21_00245</v>
          </cell>
        </row>
        <row r="131">
          <cell r="F131" t="str">
            <v>PRTRMU_21_00246</v>
          </cell>
        </row>
        <row r="132">
          <cell r="F132" t="str">
            <v>PRTRMU_21_00248</v>
          </cell>
        </row>
        <row r="133">
          <cell r="F133" t="str">
            <v>PRTRMU_21_00249</v>
          </cell>
        </row>
        <row r="134">
          <cell r="F134" t="str">
            <v>PRTRMU_21_00252</v>
          </cell>
        </row>
        <row r="135">
          <cell r="F135" t="str">
            <v>PRTRMU_21_00253</v>
          </cell>
        </row>
        <row r="136">
          <cell r="F136" t="str">
            <v>PRTRMU_21_00254</v>
          </cell>
        </row>
        <row r="137">
          <cell r="F137" t="str">
            <v>PRTRMU_21_00255</v>
          </cell>
        </row>
        <row r="138">
          <cell r="F138" t="str">
            <v>PRTRMU_21_00258</v>
          </cell>
        </row>
        <row r="139">
          <cell r="F139" t="str">
            <v>PRTRMU_21_00260</v>
          </cell>
        </row>
        <row r="140">
          <cell r="F140" t="str">
            <v>PRTRMU_21_00262</v>
          </cell>
        </row>
        <row r="141">
          <cell r="F141" t="str">
            <v>PRTRMU_21_00264</v>
          </cell>
        </row>
        <row r="142">
          <cell r="F142" t="str">
            <v>PRTRMU_21_00265</v>
          </cell>
        </row>
        <row r="143">
          <cell r="F143" t="str">
            <v>PRTRMU_21_00266</v>
          </cell>
        </row>
        <row r="144">
          <cell r="F144" t="str">
            <v>PRTRMU_21_00267</v>
          </cell>
        </row>
        <row r="145">
          <cell r="F145" t="str">
            <v>PRTRMU_21_00274</v>
          </cell>
        </row>
        <row r="146">
          <cell r="F146" t="str">
            <v>PRTRMU_21_00275</v>
          </cell>
        </row>
        <row r="147">
          <cell r="F147" t="str">
            <v>PRTRMU_21_00277</v>
          </cell>
        </row>
        <row r="148">
          <cell r="F148" t="str">
            <v>PRTRMU_21_00279</v>
          </cell>
        </row>
        <row r="149">
          <cell r="F149" t="str">
            <v>PRTRMU_21_00283</v>
          </cell>
        </row>
        <row r="150">
          <cell r="F150" t="str">
            <v>PRTRMU_21_00284</v>
          </cell>
        </row>
        <row r="151">
          <cell r="F151" t="str">
            <v>PRTRMU_21_00285</v>
          </cell>
        </row>
        <row r="152">
          <cell r="F152" t="str">
            <v>PRTRMU_21_00286</v>
          </cell>
        </row>
        <row r="153">
          <cell r="F153" t="str">
            <v>PRTRMU_21_00287</v>
          </cell>
        </row>
        <row r="154">
          <cell r="F154" t="str">
            <v>PRTRMU_21_00291</v>
          </cell>
        </row>
        <row r="155">
          <cell r="F155" t="str">
            <v>PRTRMU_21_00293</v>
          </cell>
        </row>
        <row r="156">
          <cell r="F156" t="str">
            <v>PRTRMU_21_00295</v>
          </cell>
        </row>
        <row r="157">
          <cell r="F157" t="str">
            <v>PRTRMU_21_00299</v>
          </cell>
        </row>
        <row r="158">
          <cell r="F158" t="str">
            <v>PRTRMU_21_00302</v>
          </cell>
        </row>
        <row r="159">
          <cell r="F159" t="str">
            <v>PRTRMU_21_00306</v>
          </cell>
        </row>
        <row r="160">
          <cell r="F160" t="str">
            <v>PRTRMU_21_00307</v>
          </cell>
        </row>
        <row r="161">
          <cell r="F161" t="str">
            <v>PRTRMU_21_00308</v>
          </cell>
        </row>
        <row r="162">
          <cell r="F162" t="str">
            <v>PRTRMU_21_00309</v>
          </cell>
        </row>
        <row r="163">
          <cell r="F163" t="str">
            <v>PRTRMU_21_00311</v>
          </cell>
        </row>
        <row r="164">
          <cell r="F164" t="str">
            <v>PRTRMU_21_00316</v>
          </cell>
        </row>
        <row r="165">
          <cell r="F165" t="str">
            <v>PRTRMU_21_00317</v>
          </cell>
        </row>
        <row r="166">
          <cell r="F166" t="str">
            <v>PRTRMU_21_00329</v>
          </cell>
        </row>
        <row r="167">
          <cell r="F167" t="str">
            <v>PRTRMU_21_00330</v>
          </cell>
        </row>
        <row r="168">
          <cell r="F168" t="str">
            <v>PRTRMU_21_00331</v>
          </cell>
        </row>
        <row r="169">
          <cell r="F169" t="str">
            <v>PRTRMU_21_00332</v>
          </cell>
        </row>
        <row r="170">
          <cell r="F170" t="str">
            <v>PRTRMU_21_00333</v>
          </cell>
        </row>
        <row r="171">
          <cell r="F171" t="str">
            <v>PRTRMU_21_00335</v>
          </cell>
        </row>
        <row r="172">
          <cell r="F172" t="str">
            <v>PRTRMU_21_00336</v>
          </cell>
        </row>
        <row r="173">
          <cell r="F173" t="str">
            <v>PRTRMU_21_00337</v>
          </cell>
        </row>
        <row r="174">
          <cell r="F174" t="str">
            <v>PRTRMU_21_00338</v>
          </cell>
        </row>
        <row r="175">
          <cell r="F175" t="str">
            <v>PRTRMU_21_00340</v>
          </cell>
        </row>
        <row r="176">
          <cell r="F176" t="str">
            <v>PRTRMU_21_00342</v>
          </cell>
        </row>
        <row r="177">
          <cell r="F177" t="str">
            <v>PRTRMU_21_00343</v>
          </cell>
        </row>
        <row r="178">
          <cell r="F178" t="str">
            <v>PRTRMU_21_00348</v>
          </cell>
        </row>
        <row r="179">
          <cell r="F179" t="str">
            <v>PRTRMU_21_00349</v>
          </cell>
        </row>
        <row r="180">
          <cell r="F180" t="str">
            <v>PRTRMU_21_00350</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generales "/>
      <sheetName val="RELACIÓN DE GASTOS"/>
      <sheetName val="Vehículos tipo 16"/>
      <sheetName val="TOTAL GASTOS"/>
      <sheetName val="Desviaciones presupuestarias"/>
      <sheetName val="Listados"/>
      <sheetName val="Tabla vehículos"/>
      <sheetName val="Tabla vehículosII"/>
      <sheetName val="Listados2"/>
      <sheetName val="Actuaciones-gastos"/>
      <sheetName val="Vehículos tipo 16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F2" t="str">
            <v>PRTRMU_21_00013</v>
          </cell>
        </row>
        <row r="3">
          <cell r="F3" t="str">
            <v>PRTRMU_21_00014</v>
          </cell>
        </row>
        <row r="4">
          <cell r="F4" t="str">
            <v>PRTRMU_21_00015</v>
          </cell>
        </row>
        <row r="5">
          <cell r="F5" t="str">
            <v>PRTRMU_21_00020</v>
          </cell>
        </row>
        <row r="6">
          <cell r="F6" t="str">
            <v>PRTRMU_21_00021</v>
          </cell>
        </row>
        <row r="7">
          <cell r="F7" t="str">
            <v>PRTRMU_21_00022</v>
          </cell>
        </row>
        <row r="8">
          <cell r="F8" t="str">
            <v>PRTRMU_21_00024</v>
          </cell>
        </row>
        <row r="9">
          <cell r="F9" t="str">
            <v>PRTRMU_21_00026</v>
          </cell>
        </row>
        <row r="10">
          <cell r="F10" t="str">
            <v>PRTRMU_21_00028</v>
          </cell>
        </row>
        <row r="11">
          <cell r="F11" t="str">
            <v>PRTRMU_21_00029</v>
          </cell>
        </row>
        <row r="12">
          <cell r="F12" t="str">
            <v>PRTRMU_21_00030</v>
          </cell>
        </row>
        <row r="13">
          <cell r="F13" t="str">
            <v>PRTRMU_21_00031</v>
          </cell>
        </row>
        <row r="14">
          <cell r="F14" t="str">
            <v>PRTRMU_21_00033</v>
          </cell>
        </row>
        <row r="15">
          <cell r="F15" t="str">
            <v>PRTRMU_21_00037</v>
          </cell>
        </row>
        <row r="16">
          <cell r="F16" t="str">
            <v>PRTRMU_21_00038</v>
          </cell>
        </row>
        <row r="17">
          <cell r="F17" t="str">
            <v>PRTRMU_21_00039</v>
          </cell>
        </row>
        <row r="18">
          <cell r="F18" t="str">
            <v>PRTRMU_21_00041</v>
          </cell>
        </row>
        <row r="19">
          <cell r="F19" t="str">
            <v>PRTRMU_21_00043</v>
          </cell>
        </row>
        <row r="20">
          <cell r="F20" t="str">
            <v>PRTRMU_21_00045</v>
          </cell>
        </row>
        <row r="21">
          <cell r="F21" t="str">
            <v>PRTRMU_21_00046</v>
          </cell>
        </row>
        <row r="22">
          <cell r="F22" t="str">
            <v>PRTRMU_21_00049</v>
          </cell>
        </row>
        <row r="23">
          <cell r="F23" t="str">
            <v>PRTRMU_21_00050</v>
          </cell>
        </row>
        <row r="24">
          <cell r="F24" t="str">
            <v>PRTRMU_21_00052</v>
          </cell>
        </row>
        <row r="25">
          <cell r="F25" t="str">
            <v>PRTRMU_21_00053</v>
          </cell>
        </row>
        <row r="26">
          <cell r="F26" t="str">
            <v>PRTRMU_21_00054</v>
          </cell>
        </row>
        <row r="27">
          <cell r="F27" t="str">
            <v>PRTRMU_21_00055</v>
          </cell>
        </row>
        <row r="28">
          <cell r="F28" t="str">
            <v>PRTRMU_21_00057</v>
          </cell>
        </row>
        <row r="29">
          <cell r="F29" t="str">
            <v>PRTRMU_21_00058</v>
          </cell>
        </row>
        <row r="30">
          <cell r="F30" t="str">
            <v>PRTRMU_21_00060</v>
          </cell>
        </row>
        <row r="31">
          <cell r="F31" t="str">
            <v>PRTRMU_21_00062</v>
          </cell>
        </row>
        <row r="32">
          <cell r="F32" t="str">
            <v>PRTRMU_21_00063</v>
          </cell>
        </row>
        <row r="33">
          <cell r="F33" t="str">
            <v>PRTRMU_21_00064</v>
          </cell>
        </row>
        <row r="34">
          <cell r="F34" t="str">
            <v>PRTRMU_21_00065</v>
          </cell>
        </row>
        <row r="35">
          <cell r="F35" t="str">
            <v>PRTRMU_21_00066</v>
          </cell>
        </row>
        <row r="36">
          <cell r="F36" t="str">
            <v>PRTRMU_21_00067</v>
          </cell>
        </row>
        <row r="37">
          <cell r="F37" t="str">
            <v>PRTRMU_21_00069</v>
          </cell>
        </row>
        <row r="38">
          <cell r="F38" t="str">
            <v>PRTRMU_21_00071</v>
          </cell>
        </row>
        <row r="39">
          <cell r="F39" t="str">
            <v>PRTRMU_21_00073</v>
          </cell>
        </row>
        <row r="40">
          <cell r="F40" t="str">
            <v>PRTRMU_21_00074</v>
          </cell>
        </row>
        <row r="41">
          <cell r="F41" t="str">
            <v>PRTRMU_21_00075</v>
          </cell>
        </row>
        <row r="42">
          <cell r="F42" t="str">
            <v>PRTRMU_21_00079</v>
          </cell>
        </row>
        <row r="43">
          <cell r="F43" t="str">
            <v>PRTRMU_21_00080</v>
          </cell>
        </row>
        <row r="44">
          <cell r="F44" t="str">
            <v>PRTRMU_21_00081</v>
          </cell>
        </row>
        <row r="45">
          <cell r="F45" t="str">
            <v>PRTRMU_21_00082</v>
          </cell>
        </row>
        <row r="46">
          <cell r="F46" t="str">
            <v>PRTRMU_21_00083</v>
          </cell>
        </row>
        <row r="47">
          <cell r="F47" t="str">
            <v>PRTRMU_21_00085</v>
          </cell>
        </row>
        <row r="48">
          <cell r="F48" t="str">
            <v>PRTRMU_21_00086</v>
          </cell>
        </row>
        <row r="49">
          <cell r="F49" t="str">
            <v>PRTRMU_21_00087</v>
          </cell>
        </row>
        <row r="50">
          <cell r="F50" t="str">
            <v>PRTRMU_21_00089</v>
          </cell>
        </row>
        <row r="51">
          <cell r="F51" t="str">
            <v>PRTRMU_21_00090</v>
          </cell>
        </row>
        <row r="52">
          <cell r="F52" t="str">
            <v>PRTRMU_21_00091</v>
          </cell>
        </row>
        <row r="53">
          <cell r="F53" t="str">
            <v>PRTRMU_21_00092</v>
          </cell>
        </row>
        <row r="54">
          <cell r="F54" t="str">
            <v>PRTRMU_21_00093</v>
          </cell>
        </row>
        <row r="55">
          <cell r="F55" t="str">
            <v>PRTRMU_21_00098</v>
          </cell>
        </row>
        <row r="56">
          <cell r="F56" t="str">
            <v>PRTRMU_21_00101</v>
          </cell>
        </row>
        <row r="57">
          <cell r="F57" t="str">
            <v>PRTRMU_21_00102</v>
          </cell>
        </row>
        <row r="58">
          <cell r="F58" t="str">
            <v>PRTRMU_21_00103</v>
          </cell>
        </row>
        <row r="59">
          <cell r="F59" t="str">
            <v>PRTRMU_21_00106</v>
          </cell>
        </row>
        <row r="60">
          <cell r="F60" t="str">
            <v>PRTRMU_21_00107</v>
          </cell>
        </row>
        <row r="61">
          <cell r="F61" t="str">
            <v>PRTRMU_21_00114</v>
          </cell>
        </row>
        <row r="62">
          <cell r="F62" t="str">
            <v>PRTRMU_21_00118</v>
          </cell>
        </row>
        <row r="63">
          <cell r="F63" t="str">
            <v>PRTRMU_21_00120</v>
          </cell>
        </row>
        <row r="64">
          <cell r="F64" t="str">
            <v>PRTRMU_21_00121</v>
          </cell>
        </row>
        <row r="65">
          <cell r="F65" t="str">
            <v>PRTRMU_21_00122</v>
          </cell>
        </row>
        <row r="66">
          <cell r="F66" t="str">
            <v>PRTRMU_21_00123</v>
          </cell>
        </row>
        <row r="67">
          <cell r="F67" t="str">
            <v>PRTRMU_21_00125</v>
          </cell>
        </row>
        <row r="68">
          <cell r="F68" t="str">
            <v>PRTRMU_21_00128</v>
          </cell>
        </row>
        <row r="69">
          <cell r="F69" t="str">
            <v>PRTRMU_21_00129</v>
          </cell>
        </row>
        <row r="70">
          <cell r="F70" t="str">
            <v>PRTRMU_21_00131</v>
          </cell>
        </row>
        <row r="71">
          <cell r="F71" t="str">
            <v>PRTRMU_21_00132</v>
          </cell>
        </row>
        <row r="72">
          <cell r="F72" t="str">
            <v>PRTRMU_21_00134</v>
          </cell>
        </row>
        <row r="73">
          <cell r="F73" t="str">
            <v>PRTRMU_21_00135</v>
          </cell>
        </row>
        <row r="74">
          <cell r="F74" t="str">
            <v>PRTRMU_21_00138</v>
          </cell>
        </row>
        <row r="75">
          <cell r="F75" t="str">
            <v>PRTRMU_21_00139</v>
          </cell>
        </row>
        <row r="76">
          <cell r="F76" t="str">
            <v>PRTRMU_21_00140</v>
          </cell>
        </row>
        <row r="77">
          <cell r="F77" t="str">
            <v>PRTRMU_21_00141</v>
          </cell>
        </row>
        <row r="78">
          <cell r="F78" t="str">
            <v>PRTRMU_21_00143</v>
          </cell>
        </row>
        <row r="79">
          <cell r="F79" t="str">
            <v>PRTRMU_21_00144</v>
          </cell>
        </row>
        <row r="80">
          <cell r="F80" t="str">
            <v>PRTRMU_21_00147</v>
          </cell>
        </row>
        <row r="81">
          <cell r="F81" t="str">
            <v>PRTRMU_21_00149</v>
          </cell>
        </row>
        <row r="82">
          <cell r="F82" t="str">
            <v>PRTRMU_21_00150</v>
          </cell>
        </row>
        <row r="83">
          <cell r="F83" t="str">
            <v>PRTRMU_21_00151</v>
          </cell>
        </row>
        <row r="84">
          <cell r="F84" t="str">
            <v>PRTRMU_21_00156</v>
          </cell>
        </row>
        <row r="85">
          <cell r="F85" t="str">
            <v>PRTRMU_21_00158</v>
          </cell>
        </row>
        <row r="86">
          <cell r="F86" t="str">
            <v>PRTRMU_21_00159</v>
          </cell>
        </row>
        <row r="87">
          <cell r="F87" t="str">
            <v>PRTRMU_21_00160</v>
          </cell>
        </row>
        <row r="88">
          <cell r="F88" t="str">
            <v>PRTRMU_21_00162</v>
          </cell>
        </row>
        <row r="89">
          <cell r="F89" t="str">
            <v>PRTRMU_21_00163</v>
          </cell>
        </row>
        <row r="90">
          <cell r="F90" t="str">
            <v>PRTRMU_21_00167</v>
          </cell>
        </row>
        <row r="91">
          <cell r="F91" t="str">
            <v>PRTRMU_21_00168</v>
          </cell>
        </row>
        <row r="92">
          <cell r="F92" t="str">
            <v>PRTRMU_21_00174</v>
          </cell>
        </row>
        <row r="93">
          <cell r="F93" t="str">
            <v>PRTRMU_21_00175</v>
          </cell>
        </row>
        <row r="94">
          <cell r="F94" t="str">
            <v>PRTRMU_21_00176</v>
          </cell>
        </row>
        <row r="95">
          <cell r="F95" t="str">
            <v>PRTRMU_21_00179</v>
          </cell>
        </row>
        <row r="96">
          <cell r="F96" t="str">
            <v>PRTRMU_21_00182</v>
          </cell>
        </row>
        <row r="97">
          <cell r="F97" t="str">
            <v>PRTRMU_21_00186</v>
          </cell>
        </row>
        <row r="98">
          <cell r="F98" t="str">
            <v>PRTRMU_21_00188</v>
          </cell>
        </row>
        <row r="99">
          <cell r="F99" t="str">
            <v>PRTRMU_21_00189</v>
          </cell>
        </row>
        <row r="100">
          <cell r="F100" t="str">
            <v>PRTRMU_21_00190</v>
          </cell>
        </row>
        <row r="101">
          <cell r="F101" t="str">
            <v>PRTRMU_21_00191</v>
          </cell>
        </row>
        <row r="102">
          <cell r="F102" t="str">
            <v>PRTRMU_21_00197</v>
          </cell>
        </row>
        <row r="103">
          <cell r="F103" t="str">
            <v>PRTRMU_21_00198</v>
          </cell>
        </row>
        <row r="104">
          <cell r="F104" t="str">
            <v>PRTRMU_21_00199</v>
          </cell>
        </row>
        <row r="105">
          <cell r="F105" t="str">
            <v>PRTRMU_21_00200</v>
          </cell>
        </row>
        <row r="106">
          <cell r="F106" t="str">
            <v>PRTRMU_21_00201</v>
          </cell>
        </row>
        <row r="107">
          <cell r="F107" t="str">
            <v>PRTRMU_21_00202</v>
          </cell>
        </row>
        <row r="108">
          <cell r="F108" t="str">
            <v>PRTRMU_21_00204</v>
          </cell>
        </row>
        <row r="109">
          <cell r="F109" t="str">
            <v>PRTRMU_21_00205</v>
          </cell>
        </row>
        <row r="110">
          <cell r="F110" t="str">
            <v>PRTRMU_21_00206</v>
          </cell>
        </row>
        <row r="111">
          <cell r="F111" t="str">
            <v>PRTRMU_21_00207</v>
          </cell>
        </row>
        <row r="112">
          <cell r="F112" t="str">
            <v>PRTRMU_21_00208</v>
          </cell>
        </row>
        <row r="113">
          <cell r="F113" t="str">
            <v>PRTRMU_21_00210</v>
          </cell>
        </row>
        <row r="114">
          <cell r="F114" t="str">
            <v>PRTRMU_21_00211</v>
          </cell>
        </row>
        <row r="115">
          <cell r="F115" t="str">
            <v>PRTRMU_21_00212</v>
          </cell>
        </row>
        <row r="116">
          <cell r="F116" t="str">
            <v>PRTRMU_21_00213</v>
          </cell>
        </row>
        <row r="117">
          <cell r="F117" t="str">
            <v>PRTRMU_21_00217</v>
          </cell>
        </row>
        <row r="118">
          <cell r="F118" t="str">
            <v>PRTRMU_21_00218</v>
          </cell>
        </row>
        <row r="119">
          <cell r="F119" t="str">
            <v>PRTRMU_21_00219</v>
          </cell>
        </row>
        <row r="120">
          <cell r="F120" t="str">
            <v>PRTRMU_21_00225</v>
          </cell>
        </row>
        <row r="121">
          <cell r="F121" t="str">
            <v>PRTRMU_21_00226</v>
          </cell>
        </row>
        <row r="122">
          <cell r="F122" t="str">
            <v>PRTRMU_21_00227</v>
          </cell>
        </row>
        <row r="123">
          <cell r="F123" t="str">
            <v>PRTRMU_21_00229</v>
          </cell>
        </row>
        <row r="124">
          <cell r="F124" t="str">
            <v>PRTRMU_21_00231</v>
          </cell>
        </row>
        <row r="125">
          <cell r="F125" t="str">
            <v>PRTRMU_21_00233</v>
          </cell>
        </row>
        <row r="126">
          <cell r="F126" t="str">
            <v>PRTRMU_21_00236</v>
          </cell>
        </row>
        <row r="127">
          <cell r="F127" t="str">
            <v>PRTRMU_21_00239</v>
          </cell>
        </row>
        <row r="128">
          <cell r="F128" t="str">
            <v>PRTRMU_21_00243</v>
          </cell>
        </row>
        <row r="129">
          <cell r="F129" t="str">
            <v>PRTRMU_21_00244</v>
          </cell>
        </row>
        <row r="130">
          <cell r="F130" t="str">
            <v>PRTRMU_21_00245</v>
          </cell>
        </row>
        <row r="131">
          <cell r="F131" t="str">
            <v>PRTRMU_21_00246</v>
          </cell>
        </row>
        <row r="132">
          <cell r="F132" t="str">
            <v>PRTRMU_21_00248</v>
          </cell>
        </row>
        <row r="133">
          <cell r="F133" t="str">
            <v>PRTRMU_21_00249</v>
          </cell>
        </row>
        <row r="134">
          <cell r="F134" t="str">
            <v>PRTRMU_21_00252</v>
          </cell>
        </row>
        <row r="135">
          <cell r="F135" t="str">
            <v>PRTRMU_21_00253</v>
          </cell>
        </row>
        <row r="136">
          <cell r="F136" t="str">
            <v>PRTRMU_21_00254</v>
          </cell>
        </row>
        <row r="137">
          <cell r="F137" t="str">
            <v>PRTRMU_21_00255</v>
          </cell>
        </row>
        <row r="138">
          <cell r="F138" t="str">
            <v>PRTRMU_21_00258</v>
          </cell>
        </row>
        <row r="139">
          <cell r="F139" t="str">
            <v>PRTRMU_21_00260</v>
          </cell>
        </row>
        <row r="140">
          <cell r="F140" t="str">
            <v>PRTRMU_21_00262</v>
          </cell>
        </row>
        <row r="141">
          <cell r="F141" t="str">
            <v>PRTRMU_21_00264</v>
          </cell>
        </row>
        <row r="142">
          <cell r="F142" t="str">
            <v>PRTRMU_21_00265</v>
          </cell>
        </row>
        <row r="143">
          <cell r="F143" t="str">
            <v>PRTRMU_21_00266</v>
          </cell>
        </row>
        <row r="144">
          <cell r="F144" t="str">
            <v>PRTRMU_21_00267</v>
          </cell>
        </row>
        <row r="145">
          <cell r="F145" t="str">
            <v>PRTRMU_21_00274</v>
          </cell>
        </row>
        <row r="146">
          <cell r="F146" t="str">
            <v>PRTRMU_21_00275</v>
          </cell>
        </row>
        <row r="147">
          <cell r="F147" t="str">
            <v>PRTRMU_21_00277</v>
          </cell>
        </row>
        <row r="148">
          <cell r="F148" t="str">
            <v>PRTRMU_21_00279</v>
          </cell>
        </row>
        <row r="149">
          <cell r="F149" t="str">
            <v>PRTRMU_21_00283</v>
          </cell>
        </row>
        <row r="150">
          <cell r="F150" t="str">
            <v>PRTRMU_21_00284</v>
          </cell>
        </row>
        <row r="151">
          <cell r="F151" t="str">
            <v>PRTRMU_21_00285</v>
          </cell>
        </row>
        <row r="152">
          <cell r="F152" t="str">
            <v>PRTRMU_21_00286</v>
          </cell>
        </row>
        <row r="153">
          <cell r="F153" t="str">
            <v>PRTRMU_21_00287</v>
          </cell>
        </row>
        <row r="154">
          <cell r="F154" t="str">
            <v>PRTRMU_21_00291</v>
          </cell>
        </row>
        <row r="155">
          <cell r="F155" t="str">
            <v>PRTRMU_21_00293</v>
          </cell>
        </row>
        <row r="156">
          <cell r="F156" t="str">
            <v>PRTRMU_21_00295</v>
          </cell>
        </row>
        <row r="157">
          <cell r="F157" t="str">
            <v>PRTRMU_21_00299</v>
          </cell>
        </row>
        <row r="158">
          <cell r="F158" t="str">
            <v>PRTRMU_21_00302</v>
          </cell>
        </row>
        <row r="159">
          <cell r="F159" t="str">
            <v>PRTRMU_21_00306</v>
          </cell>
        </row>
        <row r="160">
          <cell r="F160" t="str">
            <v>PRTRMU_21_00307</v>
          </cell>
        </row>
        <row r="161">
          <cell r="F161" t="str">
            <v>PRTRMU_21_00308</v>
          </cell>
        </row>
        <row r="162">
          <cell r="F162" t="str">
            <v>PRTRMU_21_00309</v>
          </cell>
        </row>
        <row r="163">
          <cell r="F163" t="str">
            <v>PRTRMU_21_00311</v>
          </cell>
        </row>
        <row r="164">
          <cell r="F164" t="str">
            <v>PRTRMU_21_00316</v>
          </cell>
        </row>
        <row r="165">
          <cell r="F165" t="str">
            <v>PRTRMU_21_00317</v>
          </cell>
        </row>
        <row r="166">
          <cell r="F166" t="str">
            <v>PRTRMU_21_00329</v>
          </cell>
        </row>
        <row r="167">
          <cell r="F167" t="str">
            <v>PRTRMU_21_00330</v>
          </cell>
        </row>
        <row r="168">
          <cell r="F168" t="str">
            <v>PRTRMU_21_00331</v>
          </cell>
        </row>
        <row r="169">
          <cell r="F169" t="str">
            <v>PRTRMU_21_00332</v>
          </cell>
        </row>
        <row r="170">
          <cell r="F170" t="str">
            <v>PRTRMU_21_00333</v>
          </cell>
        </row>
        <row r="171">
          <cell r="F171" t="str">
            <v>PRTRMU_21_00335</v>
          </cell>
        </row>
        <row r="172">
          <cell r="F172" t="str">
            <v>PRTRMU_21_00336</v>
          </cell>
        </row>
        <row r="173">
          <cell r="F173" t="str">
            <v>PRTRMU_21_00337</v>
          </cell>
        </row>
        <row r="174">
          <cell r="F174" t="str">
            <v>PRTRMU_21_00338</v>
          </cell>
        </row>
        <row r="175">
          <cell r="F175" t="str">
            <v>PRTRMU_21_00340</v>
          </cell>
        </row>
        <row r="176">
          <cell r="F176" t="str">
            <v>PRTRMU_21_00342</v>
          </cell>
        </row>
        <row r="177">
          <cell r="F177" t="str">
            <v>PRTRMU_21_00343</v>
          </cell>
        </row>
        <row r="178">
          <cell r="F178" t="str">
            <v>PRTRMU_21_00348</v>
          </cell>
        </row>
        <row r="179">
          <cell r="F179" t="str">
            <v>PRTRMU_21_00349</v>
          </cell>
        </row>
        <row r="180">
          <cell r="F180" t="str">
            <v>PRTRMU_21_00350</v>
          </cell>
        </row>
      </sheetData>
      <sheetData sheetId="9" refreshError="1"/>
      <sheetData sheetId="10"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01CAE0A-A9CC-4008-8EC9-E8F89801E4A7}" name="Tabla13" displayName="Tabla13" ref="B22:K165" totalsRowShown="0" headerRowDxfId="96" headerRowBorderDxfId="95" tableBorderDxfId="94">
  <autoFilter ref="B22:K165" xr:uid="{05A7E454-5EDF-4FFD-AAB8-D8B1FC500196}"/>
  <tableColumns count="10">
    <tableColumn id="1" xr3:uid="{B1FC594D-A30C-4E7A-A1A7-1AE5AF1BFB65}" name="Título del contrato" dataDxfId="93"/>
    <tableColumn id="2" xr3:uid="{E527A556-F9D3-4A41-80B4-BBBE182F1A08}" name="Nº Expediente de la plataforma de contratación" dataDxfId="92"/>
    <tableColumn id="3" xr3:uid="{7BE8E95F-EC3B-4F2E-A40C-3E966752625E}" name="Procedimiento de adjudicación" dataDxfId="91"/>
    <tableColumn id="7" xr3:uid="{9145E255-9C09-4358-8480-4A33F090B62D}" name="Tipo de contrato" dataDxfId="90"/>
    <tableColumn id="4" xr3:uid="{589F0D4A-5CBE-4F37-8DB9-9A7BFD7AFDD7}" name="Órgano de Contratación" dataDxfId="89"/>
    <tableColumn id="5" xr3:uid="{DC2FC374-2C42-4358-A761-739E11388589}" name="Objeto " dataDxfId="88"/>
    <tableColumn id="10" xr3:uid="{F976B57E-73CB-4053-80F7-FC2446A44B37}" name="Importe de adjudicación (sin IVA)" dataDxfId="87"/>
    <tableColumn id="11" xr3:uid="{4CC7E6BE-D0F7-46D2-8667-E0282D75148B}" name="Importe IVA " dataDxfId="86"/>
    <tableColumn id="12" xr3:uid="{A90EF864-7911-46E7-B52E-070C4A576656}" name="Importe de adjudicación (IVA INCLUIDO)" dataDxfId="85"/>
    <tableColumn id="6" xr3:uid="{26855659-0E60-41BB-AF2B-5D39DCCCF684}" name="Observaciones sobre cualquier información adicional relevante para la mejora de la comprensión de la justificación" dataDxfId="8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D8C297D-6998-4129-84BF-C5C0335F0E4D}" name="Tabla9" displayName="Tabla9" ref="E22:E30" totalsRowShown="0" headerRowDxfId="13" dataDxfId="12">
  <autoFilter ref="E22:E30" xr:uid="{BD8C297D-6998-4129-84BF-C5C0335F0E4D}"/>
  <sortState xmlns:xlrd2="http://schemas.microsoft.com/office/spreadsheetml/2017/richdata2" ref="E23:E28">
    <sortCondition ref="E22:E28"/>
  </sortState>
  <tableColumns count="1">
    <tableColumn id="1" xr3:uid="{2CCB44C4-0F65-49EF-AA8C-AD55105A3FD1}" name="Tipo de documento" dataDxfId="1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D369EB8-EF23-4BD5-9F99-533ED145B473}" name="Tabla6" displayName="Tabla6" ref="E43:E47" totalsRowShown="0" headerRowDxfId="10" dataDxfId="9">
  <autoFilter ref="E43:E47" xr:uid="{CD369EB8-EF23-4BD5-9F99-533ED145B473}"/>
  <tableColumns count="1">
    <tableColumn id="1" xr3:uid="{A433ADF0-92DC-48EE-BF99-1E316312BBA4}" name="Certificaciones" dataDxfId="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8825CF-C9C3-4F06-A8E9-6CEEED61EFEC}" name="Tabla8" displayName="Tabla8" ref="E34:E41" totalsRowShown="0" headerRowDxfId="7" dataDxfId="6">
  <autoFilter ref="E34:E41" xr:uid="{7C8825CF-C9C3-4F06-A8E9-6CEEED61EFEC}"/>
  <tableColumns count="1">
    <tableColumn id="1" xr3:uid="{4A1CF354-5B0E-43FB-A913-3ED0C70C7E97}" name="Fórmula de adjudicación" dataDxfId="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1D2B026-B611-43F7-BA3D-2BD7E0920963}" name="Tabla10" displayName="Tabla10" ref="E50:E54" totalsRowShown="0" headerRowDxfId="4" dataDxfId="3">
  <autoFilter ref="E50:E54" xr:uid="{B1D2B026-B611-43F7-BA3D-2BD7E0920963}"/>
  <tableColumns count="1">
    <tableColumn id="1" xr3:uid="{E783BD2E-7396-4304-A05A-6ABAD7F53DF7}" name="Modo de pago" dataDxfId="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212F6DC-143C-4633-B371-4920D6583F21}" name="Tabla3" displayName="Tabla3" ref="A1:B657" totalsRowShown="0" headerRowDxfId="1">
  <autoFilter ref="A1:B657" xr:uid="{9212F6DC-143C-4633-B371-4920D6583F21}"/>
  <tableColumns count="2">
    <tableColumn id="1" xr3:uid="{38911FBD-6B01-4660-93A9-500BFF192A9C}" name="Código solicitud"/>
    <tableColumn id="2" xr3:uid="{CCFDED2E-3625-426E-A895-096FE7991C0F}" name="Código actuació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DABFB1B-D084-4171-92BF-1B27063096BB}" name="Tabla11" displayName="Tabla11" ref="F1:F180" totalsRowShown="0" headerRowDxfId="0">
  <autoFilter ref="F1:F180" xr:uid="{BDABFB1B-D084-4171-92BF-1B27063096BB}"/>
  <tableColumns count="1">
    <tableColumn id="1" xr3:uid="{1ACE7AFA-EEFD-40D5-A839-CA6B48502047}" name="Solicitude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E6FD455-2346-43C6-9162-E29DFC47CF9D}" name="Tabla12" displayName="Tabla12" ref="Y1:Z592" totalsRowShown="0">
  <autoFilter ref="Y1:Z592" xr:uid="{AE6FD455-2346-43C6-9162-E29DFC47CF9D}"/>
  <tableColumns count="2">
    <tableColumn id="1" xr3:uid="{90382739-1307-44DE-8649-1A1C957683B1}" name="1.N_expediente"/>
    <tableColumn id="2" xr3:uid="{287E6EF1-E412-412C-9660-4AF28F4A2D9C}" name="CÓDIGO"/>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F1D705F-730A-47AA-A645-5828CE280F87}" name="Tabla14" displayName="Tabla14" ref="B21:U164" totalsRowShown="0" headerRowDxfId="79" dataDxfId="77" headerRowBorderDxfId="78" tableBorderDxfId="76">
  <autoFilter ref="B21:U164" xr:uid="{05A7E454-5EDF-4FFD-AAB8-D8B1FC500196}"/>
  <tableColumns count="20">
    <tableColumn id="1" xr3:uid="{9BEC81FB-76F4-4209-9E9B-6C2BC30A0C1B}" name="Título del contrato" dataDxfId="75"/>
    <tableColumn id="22" xr3:uid="{115B60C1-D030-449A-92FC-9CC6EB9A958B}" name="Nº Expediente de la plataforma de contratación" dataDxfId="74"/>
    <tableColumn id="5" xr3:uid="{5514C19F-9109-4098-9F45-A2997E93D867}" name="Tipo de actuación" dataDxfId="73"/>
    <tableColumn id="6" xr3:uid="{A8B590CF-8486-4013-AA31-0C0F8DF96AA5}" name="Código de actuación (TAYS)" dataDxfId="72"/>
    <tableColumn id="7" xr3:uid="{1E79D7EB-9E18-445C-80BF-B366D53AC1D9}" name="Nombre de actuación" dataDxfId="71">
      <calculatedColumnFormula>IFERROR(VLOOKUP(E22,Listados2!$R$2:$S$647,2,0),"")</calculatedColumnFormula>
    </tableColumn>
    <tableColumn id="8" xr3:uid="{317624A1-51BC-4EFA-A8DB-F423957475BB}" name="Tipología de coste" dataDxfId="70"/>
    <tableColumn id="2" xr3:uid="{CB8ECABF-012C-40DD-9C8A-A5053D9820F5}" name="CIF de la entidad pagadora" dataDxfId="69"/>
    <tableColumn id="3" xr3:uid="{A2006B45-DE6C-44D3-A174-B21AC88045DC}" name="Nombre de la entidad pagadora" dataDxfId="68"/>
    <tableColumn id="9" xr3:uid="{59FCCF91-B01B-4526-BCF2-DE3CA809B949}" name="CIF/NIF Proveedor" dataDxfId="67"/>
    <tableColumn id="10" xr3:uid="{720500A7-3FA9-447B-9906-71B95BB949FB}" name="Proveedor" dataDxfId="66"/>
    <tableColumn id="11" xr3:uid="{DA3361B8-E64A-4467-9172-FD89F3C8FF5D}" name="Nº de factura" dataDxfId="65"/>
    <tableColumn id="12" xr3:uid="{92295FA8-B873-4BAD-A21B-93C47705109B}" name="Concepto" dataDxfId="64"/>
    <tableColumn id="13" xr3:uid="{5CF2CC86-1A3D-4F24-9B15-34C07E578C3E}" name="Fecha de factura" dataDxfId="63"/>
    <tableColumn id="14" xr3:uid="{22BB0881-6519-42A5-BF31-99733CD771CB}" name="Base Imponible" dataDxfId="62"/>
    <tableColumn id="15" xr3:uid="{8C2AF404-CDFA-4B3B-AEE4-29EFC53F97E8}" name="Importe IVA" dataDxfId="61"/>
    <tableColumn id="16" xr3:uid="{2EE26B71-4E18-4F52-8C20-F47F3339842C}" name="Importe total del gasto" dataDxfId="60"/>
    <tableColumn id="17" xr3:uid="{1AA1792E-ED89-4290-B631-194EBA7421C8}" name="Importe imputado " dataDxfId="59"/>
    <tableColumn id="20" xr3:uid="{C712D3E9-F62A-4721-8607-DE5EFDCD084B}" name="Importe total pagado" dataDxfId="58"/>
    <tableColumn id="21" xr3:uid="{2BDAF6E3-27C7-4B8C-A5D8-AAA935CA2566}" name="Identifique el número, modo y fecha de los pagos relacionados" dataDxfId="57"/>
    <tableColumn id="23" xr3:uid="{7FD05E17-3441-4218-84A2-A5F64EB26200}" name="Observaciones sobre cualquier información adicional relevante para la mejora de la comprensión de la justificación" dataDxfId="5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AB3D1CE-2181-4775-BE51-7314981519FA}" name="Tabla15" displayName="Tabla15" ref="B15:E180" totalsRowShown="0" headerRowDxfId="45" dataDxfId="43" headerRowBorderDxfId="44" tableBorderDxfId="42">
  <autoFilter ref="B15:E180" xr:uid="{3AB3D1CE-2181-4775-BE51-7314981519FA}"/>
  <tableColumns count="4">
    <tableColumn id="1" xr3:uid="{BC8483C8-7149-46AB-9FE0-EC82BAE74EBE}" name="Código de actuación" dataDxfId="41">
      <calculatedColumnFormula>IFERROR(_xlfn.TEXTBEFORE(S15,"("),"")</calculatedColumnFormula>
    </tableColumn>
    <tableColumn id="2" xr3:uid="{B50DF6F5-E357-4596-85A6-EE9DC45ACD20}" name="Tipología de coste" dataDxfId="40">
      <calculatedColumnFormula>IFERROR(_xlfn.TEXTAFTER(S15,"("),"")</calculatedColumnFormula>
    </tableColumn>
    <tableColumn id="3" xr3:uid="{196AF94B-B134-470D-A8A1-D69A96A636AF}" name="Importe imputado " dataDxfId="39" dataCellStyle="Moneda">
      <calculatedColumnFormula>IF(OR(Tabla15[[#This Row],[Código de actuación]]="",Tabla15[[#This Row],[Tipología de coste]]=""),"",SUMIFS('RELACIÓN DE GASTOS'!$R$22:$R$164,'RELACIÓN DE GASTOS'!$G$22:$G$164,C16,'RELACIÓN DE GASTOS'!$E$22:$E$164,B16))</calculatedColumnFormula>
    </tableColumn>
    <tableColumn id="4" xr3:uid="{98728BF8-05F9-4135-BCF2-5490A1C28211}" name="Importe máximo a subvencionar" dataDxfId="38" dataCellStyle="Moneda">
      <calculatedColumnFormula array="1">IF(AND(C16='Actuaciones-gastos'!$A$24,ISERROR(SEARCH("P16", B16))=FALSE),SUM(_xlfn._xlws.FILTER('ACTUACIONES TIPO 16'!$I$19:$I$35,'ACTUACIONES TIPO 16'!$B$19:$B$35='TOTAL GASTOS'!B16,"")),(0.9*D16))</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57BB62-82E8-4149-9D30-9728298CD379}" name="Tabla16" displayName="Tabla16" ref="G15:I36" totalsRowShown="0" headerRowDxfId="37" dataDxfId="35" headerRowBorderDxfId="36" tableBorderDxfId="34">
  <autoFilter ref="G15:I36" xr:uid="{D157BB62-82E8-4149-9D30-9728298CD379}"/>
  <tableColumns count="3">
    <tableColumn id="1" xr3:uid="{91ED9717-9F95-45F7-81EB-D847C9022D67}" name="Código de actuación" dataDxfId="33">
      <calculatedColumnFormula array="1">IFERROR(INDEX($B$16:$B$180, MATCH(0, INDEX(COUNTIF($G$15:G15, $B$16:$B$180), 0, 0),0)), "")</calculatedColumnFormula>
    </tableColumn>
    <tableColumn id="2" xr3:uid="{E4070A22-D5D2-45E3-A6F5-102D77D00179}" name="Importe imputado " dataDxfId="32" dataCellStyle="Moneda">
      <calculatedColumnFormula>IF(Tabla16[[#This Row],[Código de actuación]]="","",SUMIF('RELACIÓN DE GASTOS'!$E$22:$E$164,G16,'RELACIÓN DE GASTOS'!$R$22:$R$164))</calculatedColumnFormula>
    </tableColumn>
    <tableColumn id="3" xr3:uid="{531E3941-CFDD-4CA1-8DC0-8AD7CC761382}" name="Importe máximo a subvencionar" dataDxfId="31" dataCellStyle="Moneda">
      <calculatedColumnFormula>SUMIF($B$16:$B$180,G16,$E$16:$E$180)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EC6EA90-4408-4350-8087-2FBA679DF796}" name="Tabla2" displayName="Tabla2" ref="B3:B23" totalsRowShown="0" headerRowDxfId="30" dataDxfId="29">
  <autoFilter ref="B3:B23" xr:uid="{DEC6EA90-4408-4350-8087-2FBA679DF796}"/>
  <tableColumns count="1">
    <tableColumn id="1" xr3:uid="{62C5CB73-6C44-44AF-9E45-D46DF5F4747B}" name="Tipología de actuaciones" dataDxfId="2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82B8611-CACD-4CEF-A9A9-53AAE511FF84}" name="Tabla5" displayName="Tabla5" ref="B38:C219" totalsRowShown="0" headerRowDxfId="27" dataDxfId="26" tableBorderDxfId="25">
  <autoFilter ref="B38:C219" xr:uid="{B82B8611-CACD-4CEF-A9A9-53AAE511FF84}"/>
  <sortState xmlns:xlrd2="http://schemas.microsoft.com/office/spreadsheetml/2017/richdata2" ref="B39:C218">
    <sortCondition ref="B38:B218"/>
  </sortState>
  <tableColumns count="2">
    <tableColumn id="1" xr3:uid="{E5D06C21-B3F4-49AB-BFEF-E66BB2B1A304}" name="Nº Expediente BENEFICIARIOS" dataDxfId="24"/>
    <tableColumn id="2" xr3:uid="{8492A830-2606-47E0-8DF8-70058D10009F}" name="Municipio" dataDxfId="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5ABC8D0-0AF8-488A-BD0C-F24B2F82A122}" name="Tabla1" displayName="Tabla1" ref="B27:B34" totalsRowShown="0" headerRowDxfId="22" dataDxfId="21">
  <autoFilter ref="B27:B34" xr:uid="{15ABC8D0-0AF8-488A-BD0C-F24B2F82A122}"/>
  <tableColumns count="1">
    <tableColumn id="1" xr3:uid="{2BA77ACB-A7D5-44B1-95EB-7C0A5A6FEF1E}" name="Tipología de Costes" dataDxfId="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061974A-A9F3-47A7-9973-FFB3DE637F42}" name="Tabla4" displayName="Tabla4" ref="E3:E13" totalsRowShown="0" headerRowDxfId="19" dataDxfId="18">
  <autoFilter ref="E3:E13" xr:uid="{2061974A-A9F3-47A7-9973-FFB3DE637F42}"/>
  <tableColumns count="1">
    <tableColumn id="1" xr3:uid="{F56E6EEC-531A-449D-8A4E-6228CA4A0A92}" name="Procedimiento de adjudicación" dataDxfId="1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5CD7850-43AD-454E-B589-1B197EA39579}" name="Tabla7" displayName="Tabla7" ref="E16:E19" totalsRowShown="0" headerRowDxfId="16" dataDxfId="15">
  <autoFilter ref="E16:E19" xr:uid="{35CD7850-43AD-454E-B589-1B197EA39579}"/>
  <tableColumns count="1">
    <tableColumn id="1" xr3:uid="{B28302CA-1DF7-42F2-B1FA-F4E121B4D70E}" name="Tipo de contrato" dataDxfId="1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0.bin"/><Relationship Id="rId4" Type="http://schemas.openxmlformats.org/officeDocument/2006/relationships/table" Target="../tables/table1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8.bin"/><Relationship Id="rId6" Type="http://schemas.openxmlformats.org/officeDocument/2006/relationships/table" Target="../tables/table9.xml"/><Relationship Id="rId5" Type="http://schemas.openxmlformats.org/officeDocument/2006/relationships/table" Target="../tables/table8.xml"/><Relationship Id="rId10" Type="http://schemas.openxmlformats.org/officeDocument/2006/relationships/table" Target="../tables/table13.xml"/><Relationship Id="rId4" Type="http://schemas.openxmlformats.org/officeDocument/2006/relationships/table" Target="../tables/table7.xml"/><Relationship Id="rId9" Type="http://schemas.openxmlformats.org/officeDocument/2006/relationships/table" Target="../tables/table1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C9DC9-041F-41ED-871A-EFF0EDD6239F}">
  <dimension ref="A1:T113"/>
  <sheetViews>
    <sheetView showGridLines="0" showRowColHeaders="0" tabSelected="1" topLeftCell="D1" zoomScaleNormal="100" workbookViewId="0">
      <selection activeCell="H30" sqref="H30"/>
    </sheetView>
  </sheetViews>
  <sheetFormatPr baseColWidth="10" defaultColWidth="11.44140625" defaultRowHeight="14.4"/>
  <cols>
    <col min="1" max="7" width="11.44140625" style="45"/>
    <col min="8" max="8" width="52.88671875" style="45" customWidth="1"/>
    <col min="9" max="9" width="37.5546875" style="45" customWidth="1"/>
    <col min="10" max="10" width="35.44140625" style="45" customWidth="1"/>
    <col min="11" max="11" width="39.6640625" style="45" customWidth="1"/>
    <col min="12" max="12" width="37.109375" style="45" customWidth="1"/>
    <col min="13" max="20" width="11.44140625" style="45"/>
    <col min="21" max="16384" width="11.44140625" style="270"/>
  </cols>
  <sheetData>
    <row r="1" spans="1:20">
      <c r="A1" s="264"/>
      <c r="B1" s="264"/>
      <c r="C1" s="264"/>
      <c r="D1" s="264"/>
      <c r="E1" s="264"/>
      <c r="F1" s="264"/>
      <c r="G1" s="264"/>
      <c r="H1" s="264"/>
      <c r="I1" s="264"/>
      <c r="J1" s="264"/>
      <c r="K1" s="264"/>
      <c r="L1" s="264"/>
      <c r="M1" s="264"/>
      <c r="N1" s="264"/>
      <c r="O1" s="264"/>
      <c r="P1" s="264"/>
      <c r="Q1" s="264"/>
      <c r="R1" s="264"/>
      <c r="S1" s="264"/>
      <c r="T1" s="264"/>
    </row>
    <row r="2" spans="1:20">
      <c r="A2" s="264"/>
      <c r="B2" s="264"/>
      <c r="C2" s="264"/>
      <c r="D2" s="264"/>
      <c r="E2" s="264"/>
      <c r="F2" s="264"/>
      <c r="G2" s="264"/>
      <c r="H2" s="264"/>
      <c r="I2" s="264"/>
      <c r="J2" s="264"/>
      <c r="K2" s="264"/>
      <c r="L2" s="264"/>
      <c r="M2" s="264"/>
      <c r="N2" s="264"/>
      <c r="O2" s="264"/>
      <c r="P2" s="264"/>
      <c r="Q2" s="264"/>
      <c r="R2" s="264"/>
      <c r="S2" s="264"/>
      <c r="T2" s="264"/>
    </row>
    <row r="3" spans="1:20">
      <c r="A3" s="264"/>
      <c r="B3" s="264"/>
      <c r="C3" s="264"/>
      <c r="D3" s="264"/>
      <c r="E3" s="264"/>
      <c r="F3" s="264"/>
      <c r="G3" s="264"/>
      <c r="H3" s="264"/>
      <c r="I3" s="264"/>
      <c r="J3" s="264"/>
      <c r="K3" s="264"/>
      <c r="L3" s="264"/>
      <c r="M3" s="264"/>
      <c r="N3" s="264"/>
      <c r="O3" s="264"/>
      <c r="P3" s="264"/>
      <c r="Q3" s="264"/>
      <c r="R3" s="264"/>
      <c r="S3" s="264"/>
      <c r="T3" s="264"/>
    </row>
    <row r="4" spans="1:20" ht="16.5" customHeight="1">
      <c r="A4" s="264"/>
      <c r="B4" s="264"/>
      <c r="C4" s="264"/>
      <c r="D4" s="264"/>
      <c r="E4" s="264"/>
      <c r="F4" s="264"/>
      <c r="G4" s="264"/>
      <c r="H4" s="264"/>
      <c r="I4" s="264"/>
      <c r="J4" s="264"/>
      <c r="K4" s="264"/>
      <c r="L4" s="264"/>
      <c r="M4" s="264"/>
      <c r="N4" s="264"/>
      <c r="O4" s="264"/>
      <c r="P4" s="259"/>
      <c r="Q4" s="264"/>
      <c r="R4" s="264"/>
      <c r="S4" s="264"/>
      <c r="T4" s="264"/>
    </row>
    <row r="5" spans="1:20" ht="15" customHeight="1">
      <c r="A5" s="264"/>
      <c r="B5" s="264"/>
      <c r="C5" s="264"/>
      <c r="D5" s="264"/>
      <c r="E5" s="264"/>
      <c r="F5" s="264"/>
      <c r="G5" s="264"/>
      <c r="H5" s="264"/>
      <c r="I5" s="264"/>
      <c r="J5" s="264"/>
      <c r="K5" s="264"/>
      <c r="L5" s="264"/>
      <c r="M5" s="264"/>
      <c r="N5" s="264"/>
      <c r="O5" s="264"/>
      <c r="P5" s="265"/>
      <c r="Q5" s="264"/>
      <c r="R5" s="264"/>
      <c r="S5" s="264"/>
      <c r="T5" s="264"/>
    </row>
    <row r="6" spans="1:20" s="271" customFormat="1">
      <c r="A6" s="264"/>
      <c r="B6" s="264"/>
      <c r="C6" s="264"/>
      <c r="D6" s="264"/>
      <c r="E6" s="264"/>
      <c r="F6" s="264"/>
      <c r="G6" s="264"/>
      <c r="H6" s="264"/>
      <c r="I6" s="264"/>
      <c r="J6" s="264"/>
      <c r="K6" s="264"/>
      <c r="L6" s="264"/>
      <c r="M6" s="264"/>
      <c r="N6" s="264"/>
      <c r="O6" s="264"/>
      <c r="P6" s="264"/>
      <c r="Q6" s="264"/>
      <c r="R6" s="264"/>
      <c r="S6" s="264"/>
      <c r="T6" s="264"/>
    </row>
    <row r="7" spans="1:20">
      <c r="A7" s="264"/>
      <c r="B7" s="264"/>
      <c r="C7" s="264"/>
      <c r="D7" s="264"/>
      <c r="E7" s="264"/>
      <c r="F7" s="264"/>
      <c r="G7" s="264"/>
      <c r="H7" s="264"/>
      <c r="I7" s="264"/>
      <c r="J7" s="264"/>
      <c r="K7" s="264"/>
      <c r="L7" s="264"/>
      <c r="M7" s="264"/>
      <c r="N7" s="264"/>
      <c r="O7" s="264"/>
      <c r="P7" s="264"/>
      <c r="Q7" s="264"/>
      <c r="R7" s="264"/>
      <c r="S7" s="264"/>
      <c r="T7" s="264"/>
    </row>
    <row r="8" spans="1:20">
      <c r="A8" s="264"/>
      <c r="B8" s="264"/>
      <c r="C8" s="264"/>
      <c r="D8" s="264"/>
      <c r="E8" s="264"/>
      <c r="F8" s="264"/>
      <c r="G8" s="264"/>
      <c r="H8" s="264"/>
      <c r="I8" s="264"/>
      <c r="J8" s="264"/>
      <c r="K8" s="264"/>
      <c r="L8" s="264"/>
      <c r="M8" s="264"/>
      <c r="N8" s="264"/>
      <c r="O8" s="264"/>
      <c r="P8" s="264"/>
      <c r="Q8" s="264"/>
      <c r="R8" s="264"/>
      <c r="S8" s="264"/>
      <c r="T8" s="264"/>
    </row>
    <row r="9" spans="1:20">
      <c r="A9" s="264"/>
      <c r="B9" s="264"/>
      <c r="C9" s="264"/>
      <c r="D9" s="264"/>
      <c r="E9" s="264"/>
      <c r="F9" s="264"/>
      <c r="G9" s="264"/>
      <c r="H9" s="264"/>
      <c r="I9" s="264"/>
      <c r="J9" s="264"/>
      <c r="K9" s="264"/>
      <c r="L9" s="264"/>
      <c r="M9" s="264"/>
      <c r="N9" s="264"/>
      <c r="O9" s="264"/>
      <c r="P9" s="264"/>
      <c r="Q9" s="264"/>
      <c r="R9" s="264"/>
      <c r="S9" s="264"/>
      <c r="T9" s="264"/>
    </row>
    <row r="10" spans="1:20">
      <c r="A10" s="264"/>
      <c r="B10" s="264"/>
      <c r="C10" s="264"/>
      <c r="D10" s="264"/>
      <c r="E10" s="264"/>
      <c r="F10" s="264"/>
      <c r="G10" s="264"/>
      <c r="H10" s="264"/>
      <c r="I10" s="264"/>
      <c r="J10" s="264"/>
      <c r="K10" s="264"/>
      <c r="L10" s="264"/>
      <c r="M10" s="264"/>
      <c r="N10" s="264"/>
      <c r="O10" s="264"/>
      <c r="P10" s="264"/>
      <c r="Q10" s="264"/>
      <c r="R10" s="264"/>
      <c r="S10" s="264"/>
      <c r="T10" s="264"/>
    </row>
    <row r="11" spans="1:20">
      <c r="A11" s="264"/>
      <c r="B11" s="264"/>
      <c r="C11" s="264"/>
      <c r="D11" s="264"/>
      <c r="E11" s="264"/>
      <c r="F11" s="264"/>
      <c r="G11" s="264"/>
      <c r="H11" s="264"/>
      <c r="I11" s="264"/>
      <c r="J11" s="264"/>
      <c r="K11" s="264"/>
      <c r="L11" s="264"/>
      <c r="M11" s="264"/>
      <c r="N11" s="264"/>
      <c r="O11" s="264"/>
      <c r="P11" s="264"/>
      <c r="Q11" s="264"/>
      <c r="R11" s="264"/>
      <c r="S11" s="264"/>
      <c r="T11" s="264"/>
    </row>
    <row r="12" spans="1:20">
      <c r="A12" s="264"/>
      <c r="B12" s="264"/>
      <c r="C12" s="264"/>
      <c r="D12" s="264"/>
      <c r="E12" s="264"/>
      <c r="F12" s="264"/>
      <c r="G12" s="264"/>
      <c r="H12" s="264"/>
      <c r="I12" s="264"/>
      <c r="J12" s="264"/>
      <c r="K12" s="264"/>
      <c r="L12" s="264"/>
      <c r="M12" s="264"/>
      <c r="N12" s="264"/>
      <c r="O12" s="264"/>
      <c r="P12" s="264"/>
      <c r="Q12" s="264"/>
      <c r="R12" s="264"/>
      <c r="S12" s="264"/>
      <c r="T12" s="264"/>
    </row>
    <row r="13" spans="1:20">
      <c r="A13" s="264"/>
      <c r="B13" s="264"/>
      <c r="C13" s="264"/>
      <c r="D13" s="264"/>
      <c r="E13" s="264"/>
      <c r="F13" s="264"/>
      <c r="G13" s="264"/>
      <c r="H13" s="264"/>
      <c r="I13" s="264"/>
      <c r="J13" s="264"/>
      <c r="K13" s="264"/>
      <c r="L13" s="264"/>
      <c r="M13" s="264"/>
      <c r="N13" s="264"/>
      <c r="O13" s="264"/>
      <c r="P13" s="264"/>
      <c r="Q13" s="264"/>
      <c r="R13" s="264"/>
      <c r="S13" s="264"/>
      <c r="T13" s="264"/>
    </row>
    <row r="14" spans="1:20">
      <c r="A14" s="264"/>
      <c r="B14" s="264"/>
      <c r="C14" s="264"/>
      <c r="D14" s="264"/>
      <c r="E14" s="264"/>
      <c r="F14" s="264"/>
      <c r="G14" s="264"/>
      <c r="H14" s="264"/>
      <c r="I14" s="264"/>
      <c r="J14" s="264"/>
      <c r="K14" s="264"/>
      <c r="L14" s="264"/>
      <c r="M14" s="264"/>
      <c r="N14" s="264"/>
      <c r="O14" s="264"/>
      <c r="P14" s="264"/>
      <c r="Q14" s="264"/>
      <c r="R14" s="264"/>
      <c r="S14" s="264"/>
      <c r="T14" s="264"/>
    </row>
    <row r="15" spans="1:20">
      <c r="A15" s="264"/>
      <c r="B15" s="264"/>
      <c r="C15" s="264"/>
      <c r="D15" s="264"/>
      <c r="E15" s="264"/>
      <c r="F15" s="264"/>
      <c r="G15" s="264"/>
      <c r="H15" s="264"/>
      <c r="I15" s="264"/>
      <c r="J15" s="264"/>
      <c r="K15" s="264"/>
      <c r="L15" s="264"/>
      <c r="M15" s="264"/>
      <c r="N15" s="264"/>
      <c r="O15" s="264"/>
      <c r="P15" s="264"/>
      <c r="Q15" s="264"/>
      <c r="R15" s="264"/>
      <c r="S15" s="264"/>
      <c r="T15" s="264"/>
    </row>
    <row r="16" spans="1:20">
      <c r="A16" s="264"/>
      <c r="B16" s="264"/>
      <c r="C16" s="264"/>
      <c r="D16" s="264"/>
      <c r="E16" s="264"/>
      <c r="F16" s="264"/>
      <c r="G16" s="264"/>
      <c r="H16" s="264"/>
      <c r="I16" s="264"/>
      <c r="J16" s="264"/>
      <c r="K16" s="264"/>
      <c r="L16" s="264"/>
      <c r="M16" s="264"/>
      <c r="N16" s="264"/>
      <c r="O16" s="264"/>
      <c r="P16" s="264"/>
      <c r="Q16" s="264"/>
      <c r="R16" s="264"/>
      <c r="S16" s="264"/>
      <c r="T16" s="264"/>
    </row>
    <row r="17" spans="1:20">
      <c r="A17" s="264"/>
      <c r="B17" s="264"/>
      <c r="C17" s="264"/>
      <c r="D17" s="264"/>
      <c r="E17" s="264"/>
      <c r="F17" s="264"/>
      <c r="G17" s="264"/>
      <c r="H17" s="264"/>
      <c r="I17" s="264"/>
      <c r="J17" s="264"/>
      <c r="K17" s="264"/>
      <c r="L17" s="264"/>
      <c r="M17" s="264"/>
      <c r="N17" s="264"/>
      <c r="O17" s="264"/>
      <c r="P17" s="264"/>
      <c r="Q17" s="264"/>
      <c r="R17" s="264"/>
      <c r="S17" s="264"/>
      <c r="T17" s="264"/>
    </row>
    <row r="18" spans="1:20">
      <c r="A18" s="264"/>
      <c r="B18" s="264"/>
      <c r="C18" s="264"/>
      <c r="D18" s="264"/>
      <c r="E18" s="264"/>
      <c r="F18" s="264"/>
      <c r="G18" s="264"/>
      <c r="H18" s="264"/>
      <c r="I18" s="264"/>
      <c r="J18" s="264"/>
      <c r="K18" s="264"/>
      <c r="L18" s="264"/>
      <c r="M18" s="264"/>
      <c r="N18" s="264"/>
      <c r="O18" s="264"/>
      <c r="P18" s="264"/>
      <c r="Q18" s="264"/>
      <c r="R18" s="264"/>
      <c r="S18" s="264"/>
      <c r="T18" s="264"/>
    </row>
    <row r="19" spans="1:20">
      <c r="A19" s="264"/>
      <c r="B19" s="264"/>
      <c r="C19" s="264"/>
      <c r="D19" s="264"/>
      <c r="E19" s="264"/>
      <c r="F19" s="264"/>
      <c r="G19" s="264"/>
      <c r="H19" s="264"/>
      <c r="I19" s="264"/>
      <c r="J19" s="264"/>
      <c r="K19" s="264"/>
      <c r="L19" s="264"/>
      <c r="M19" s="264"/>
      <c r="N19" s="264"/>
      <c r="O19" s="264"/>
      <c r="P19" s="264"/>
      <c r="Q19" s="264"/>
      <c r="R19" s="264"/>
      <c r="S19" s="264"/>
      <c r="T19" s="264"/>
    </row>
    <row r="20" spans="1:20">
      <c r="A20" s="264"/>
      <c r="B20" s="264"/>
      <c r="C20" s="264"/>
      <c r="D20" s="264"/>
      <c r="E20" s="264"/>
      <c r="F20" s="264"/>
      <c r="G20" s="264"/>
      <c r="H20" s="264"/>
      <c r="I20" s="264"/>
      <c r="J20" s="264"/>
      <c r="K20" s="264"/>
      <c r="L20" s="264"/>
      <c r="M20" s="264"/>
      <c r="N20" s="264"/>
      <c r="O20" s="264"/>
      <c r="P20" s="264"/>
      <c r="Q20" s="264"/>
      <c r="R20" s="264"/>
      <c r="S20" s="264"/>
      <c r="T20" s="264"/>
    </row>
    <row r="21" spans="1:20">
      <c r="A21" s="264"/>
      <c r="B21" s="264"/>
      <c r="C21" s="264"/>
      <c r="D21" s="264"/>
      <c r="E21" s="264"/>
      <c r="F21" s="264"/>
      <c r="G21" s="264"/>
      <c r="H21" s="264"/>
      <c r="I21" s="264"/>
      <c r="J21" s="264"/>
      <c r="K21" s="264"/>
      <c r="L21" s="264"/>
      <c r="M21" s="264"/>
      <c r="N21" s="264"/>
      <c r="O21" s="264"/>
      <c r="P21" s="264"/>
      <c r="Q21" s="264"/>
      <c r="R21" s="264"/>
      <c r="S21" s="264"/>
      <c r="T21" s="264"/>
    </row>
    <row r="22" spans="1:20">
      <c r="A22" s="264"/>
      <c r="B22" s="264"/>
      <c r="C22" s="264"/>
      <c r="D22" s="264"/>
      <c r="E22" s="264"/>
      <c r="F22" s="264"/>
      <c r="G22" s="264"/>
      <c r="H22" s="264"/>
      <c r="I22" s="264"/>
      <c r="J22" s="264"/>
      <c r="K22" s="264"/>
      <c r="L22" s="264"/>
      <c r="M22" s="264"/>
      <c r="N22" s="264"/>
      <c r="O22" s="264"/>
      <c r="P22" s="264"/>
      <c r="Q22" s="264"/>
      <c r="R22" s="264"/>
      <c r="S22" s="264"/>
      <c r="T22" s="264"/>
    </row>
    <row r="23" spans="1:20">
      <c r="A23" s="264"/>
      <c r="B23" s="264"/>
      <c r="C23" s="264"/>
      <c r="D23" s="264"/>
      <c r="E23" s="264"/>
      <c r="F23" s="264"/>
      <c r="G23" s="264"/>
      <c r="H23" s="264"/>
      <c r="I23" s="264"/>
      <c r="J23" s="264"/>
      <c r="K23" s="264"/>
      <c r="L23" s="264"/>
      <c r="M23" s="264"/>
      <c r="N23" s="264"/>
      <c r="O23" s="264"/>
      <c r="P23" s="264"/>
      <c r="Q23" s="264"/>
      <c r="R23" s="264"/>
      <c r="S23" s="264"/>
      <c r="T23" s="264"/>
    </row>
    <row r="24" spans="1:20">
      <c r="A24" s="264"/>
      <c r="B24" s="264"/>
      <c r="C24" s="264"/>
      <c r="D24" s="264"/>
      <c r="E24" s="264"/>
      <c r="F24" s="264"/>
      <c r="G24" s="264"/>
      <c r="H24" s="264"/>
      <c r="I24" s="264"/>
      <c r="J24" s="264"/>
      <c r="K24" s="264"/>
      <c r="L24" s="264"/>
      <c r="M24" s="264"/>
      <c r="N24" s="264"/>
      <c r="O24" s="264"/>
      <c r="P24" s="264"/>
      <c r="Q24" s="264"/>
      <c r="R24" s="264"/>
      <c r="S24" s="264"/>
      <c r="T24" s="264"/>
    </row>
    <row r="25" spans="1:20">
      <c r="A25" s="264"/>
      <c r="B25" s="264"/>
      <c r="C25" s="264"/>
      <c r="D25" s="264"/>
      <c r="E25" s="264"/>
      <c r="F25" s="264"/>
      <c r="G25" s="264"/>
      <c r="H25" s="264"/>
      <c r="I25" s="264"/>
      <c r="J25" s="264"/>
      <c r="K25" s="264"/>
      <c r="L25" s="264"/>
      <c r="M25" s="264"/>
      <c r="N25" s="264"/>
      <c r="O25" s="264"/>
      <c r="P25" s="264"/>
      <c r="Q25" s="264"/>
      <c r="R25" s="264"/>
      <c r="S25" s="264"/>
      <c r="T25" s="264"/>
    </row>
    <row r="26" spans="1:20">
      <c r="A26" s="264"/>
      <c r="B26" s="264"/>
      <c r="C26" s="264"/>
      <c r="D26" s="264"/>
      <c r="E26" s="264"/>
      <c r="F26" s="264"/>
      <c r="G26" s="264"/>
      <c r="H26" s="264"/>
      <c r="I26" s="264"/>
      <c r="J26" s="264"/>
      <c r="K26" s="264"/>
      <c r="L26" s="264"/>
      <c r="M26" s="264"/>
      <c r="N26" s="264"/>
      <c r="O26" s="264"/>
      <c r="P26" s="264"/>
      <c r="Q26" s="264"/>
      <c r="R26" s="264"/>
      <c r="S26" s="264"/>
      <c r="T26" s="264"/>
    </row>
    <row r="27" spans="1:20">
      <c r="A27" s="264"/>
      <c r="B27" s="264"/>
      <c r="C27" s="264"/>
      <c r="D27" s="264"/>
      <c r="E27" s="264"/>
      <c r="F27" s="264"/>
      <c r="G27" s="264"/>
      <c r="H27" s="264"/>
      <c r="I27" s="264"/>
      <c r="J27" s="264"/>
      <c r="K27" s="264"/>
      <c r="L27" s="264"/>
      <c r="M27" s="264"/>
      <c r="N27" s="264"/>
      <c r="O27" s="264"/>
      <c r="P27" s="264"/>
      <c r="Q27" s="264"/>
      <c r="R27" s="264"/>
      <c r="S27" s="264"/>
      <c r="T27" s="264"/>
    </row>
    <row r="28" spans="1:20" ht="15" thickBot="1">
      <c r="A28" s="264"/>
      <c r="B28" s="264"/>
      <c r="C28" s="264"/>
      <c r="D28" s="264"/>
      <c r="E28" s="264"/>
      <c r="F28" s="264"/>
      <c r="G28" s="264"/>
      <c r="H28" s="264"/>
      <c r="I28" s="264"/>
      <c r="J28" s="264"/>
      <c r="K28" s="264"/>
      <c r="L28" s="264"/>
      <c r="M28" s="264"/>
      <c r="N28" s="264"/>
      <c r="O28" s="264"/>
      <c r="P28" s="264"/>
      <c r="Q28" s="264"/>
      <c r="R28" s="264"/>
      <c r="S28" s="264"/>
      <c r="T28" s="264"/>
    </row>
    <row r="29" spans="1:20" ht="63.75" customHeight="1">
      <c r="A29" s="264"/>
      <c r="B29" s="264"/>
      <c r="C29" s="264"/>
      <c r="D29" s="264"/>
      <c r="E29" s="264"/>
      <c r="F29" s="264"/>
      <c r="G29" s="264"/>
      <c r="H29" s="250" t="s">
        <v>192</v>
      </c>
      <c r="I29" s="251" t="s">
        <v>458</v>
      </c>
      <c r="J29" s="251" t="s">
        <v>0</v>
      </c>
      <c r="K29" s="251" t="s">
        <v>462</v>
      </c>
      <c r="L29" s="252" t="s">
        <v>1387</v>
      </c>
      <c r="M29" s="264"/>
      <c r="N29" s="264"/>
      <c r="O29" s="264"/>
      <c r="P29" s="264"/>
      <c r="Q29" s="264"/>
      <c r="R29" s="264"/>
      <c r="S29" s="264"/>
      <c r="T29" s="264"/>
    </row>
    <row r="30" spans="1:20" ht="102" customHeight="1" thickBot="1">
      <c r="A30" s="264"/>
      <c r="B30" s="264"/>
      <c r="C30" s="264"/>
      <c r="D30" s="264"/>
      <c r="E30" s="264"/>
      <c r="F30" s="264"/>
      <c r="G30" s="264"/>
      <c r="H30" s="260"/>
      <c r="I30" s="261" t="str">
        <f>IFERROR(VLOOKUP($H$30,Listados2!$K$2:$N$180,2,0),"")</f>
        <v/>
      </c>
      <c r="J30" s="261" t="str">
        <f>IFERROR(VLOOKUP($H$30,Listados2!$K$2:$N$180,3,0),"")</f>
        <v/>
      </c>
      <c r="K30" s="262" t="str">
        <f>IFERROR(VLOOKUP($H$30,Listados2!$K$2:$N$180,4,0),"")</f>
        <v/>
      </c>
      <c r="L30" s="263" t="str">
        <f>IF(H30&lt;&gt;"","2021","")</f>
        <v/>
      </c>
      <c r="M30" s="264"/>
      <c r="N30" s="264"/>
      <c r="O30" s="264"/>
      <c r="P30" s="264"/>
      <c r="Q30" s="264"/>
      <c r="R30" s="264"/>
      <c r="S30" s="264"/>
      <c r="T30" s="264"/>
    </row>
    <row r="31" spans="1:20">
      <c r="A31" s="264"/>
      <c r="B31" s="264"/>
      <c r="C31" s="264"/>
      <c r="D31" s="264"/>
      <c r="E31" s="264"/>
      <c r="F31" s="264"/>
      <c r="G31" s="264"/>
      <c r="H31" s="264"/>
      <c r="I31" s="264"/>
      <c r="J31" s="264"/>
      <c r="K31" s="264"/>
      <c r="L31" s="264"/>
      <c r="M31" s="264"/>
      <c r="N31" s="264"/>
      <c r="O31" s="264"/>
      <c r="P31" s="264"/>
      <c r="Q31" s="264"/>
      <c r="R31" s="264"/>
      <c r="S31" s="264"/>
      <c r="T31" s="264"/>
    </row>
    <row r="32" spans="1:20">
      <c r="A32" s="264"/>
      <c r="B32" s="264"/>
      <c r="C32" s="264"/>
      <c r="D32" s="264"/>
      <c r="E32" s="264"/>
      <c r="F32" s="264"/>
      <c r="G32" s="264"/>
      <c r="H32" s="264"/>
      <c r="I32" s="264"/>
      <c r="J32" s="264"/>
      <c r="K32" s="264"/>
      <c r="L32" s="264"/>
      <c r="M32" s="264"/>
      <c r="N32" s="264"/>
      <c r="O32" s="264"/>
      <c r="P32" s="264"/>
      <c r="Q32" s="264"/>
      <c r="R32" s="264"/>
      <c r="S32" s="264"/>
      <c r="T32" s="264"/>
    </row>
    <row r="33" spans="1:20">
      <c r="A33" s="264"/>
      <c r="B33" s="264"/>
      <c r="C33" s="264"/>
      <c r="D33" s="264"/>
      <c r="E33" s="264"/>
      <c r="F33" s="264"/>
      <c r="G33" s="264"/>
      <c r="H33" s="264"/>
      <c r="I33" s="264"/>
      <c r="J33" s="264"/>
      <c r="K33" s="264"/>
      <c r="L33" s="264"/>
      <c r="M33" s="264"/>
      <c r="N33" s="264"/>
      <c r="O33" s="264"/>
      <c r="P33" s="264"/>
      <c r="Q33" s="264"/>
      <c r="R33" s="264"/>
      <c r="S33" s="264"/>
      <c r="T33" s="264"/>
    </row>
    <row r="34" spans="1:20">
      <c r="A34" s="264"/>
      <c r="B34" s="264"/>
      <c r="C34" s="264"/>
      <c r="D34" s="264"/>
      <c r="E34" s="264"/>
      <c r="F34" s="264"/>
      <c r="G34" s="264"/>
      <c r="H34" s="264"/>
      <c r="I34" s="264"/>
      <c r="J34" s="264"/>
      <c r="K34" s="264"/>
      <c r="L34" s="264"/>
      <c r="M34" s="264"/>
      <c r="N34" s="264"/>
      <c r="O34" s="264"/>
      <c r="P34" s="264"/>
      <c r="Q34" s="264"/>
      <c r="R34" s="264"/>
      <c r="S34" s="264"/>
      <c r="T34" s="264"/>
    </row>
    <row r="35" spans="1:20">
      <c r="A35" s="264"/>
      <c r="B35" s="264"/>
      <c r="C35" s="264"/>
      <c r="D35" s="264"/>
      <c r="E35" s="264"/>
      <c r="F35" s="264"/>
      <c r="G35" s="264"/>
      <c r="H35" s="264"/>
      <c r="I35" s="264"/>
      <c r="J35" s="264"/>
      <c r="K35" s="264"/>
      <c r="L35" s="264"/>
      <c r="M35" s="264"/>
      <c r="N35" s="264"/>
      <c r="O35" s="264"/>
      <c r="P35" s="264"/>
      <c r="Q35" s="264"/>
      <c r="R35" s="264"/>
      <c r="S35" s="264"/>
      <c r="T35" s="264"/>
    </row>
    <row r="36" spans="1:20">
      <c r="A36" s="264"/>
      <c r="B36" s="264"/>
      <c r="C36" s="264"/>
      <c r="D36" s="264"/>
      <c r="E36" s="264"/>
      <c r="F36" s="264"/>
      <c r="G36" s="264"/>
      <c r="H36" s="264"/>
      <c r="I36" s="264"/>
      <c r="J36" s="264"/>
      <c r="K36" s="264"/>
      <c r="L36" s="264"/>
      <c r="M36" s="264"/>
      <c r="N36" s="264"/>
      <c r="O36" s="264"/>
      <c r="P36" s="264"/>
      <c r="Q36" s="264"/>
      <c r="R36" s="264"/>
      <c r="S36" s="264"/>
      <c r="T36" s="264"/>
    </row>
    <row r="37" spans="1:20">
      <c r="A37" s="264"/>
      <c r="B37" s="264"/>
      <c r="C37" s="264"/>
      <c r="D37" s="264"/>
      <c r="E37" s="264"/>
      <c r="F37" s="264"/>
      <c r="G37" s="264"/>
      <c r="H37" s="264"/>
      <c r="I37" s="264"/>
      <c r="J37" s="264"/>
      <c r="K37" s="264"/>
      <c r="L37" s="264"/>
      <c r="M37" s="264"/>
      <c r="N37" s="264"/>
      <c r="O37" s="264"/>
      <c r="P37" s="264"/>
      <c r="Q37" s="264"/>
      <c r="R37" s="264"/>
      <c r="S37" s="264"/>
      <c r="T37" s="264"/>
    </row>
    <row r="38" spans="1:20">
      <c r="A38" s="264"/>
      <c r="B38" s="264"/>
      <c r="C38" s="264"/>
      <c r="D38" s="264"/>
      <c r="E38" s="264"/>
      <c r="F38" s="264"/>
      <c r="G38" s="264"/>
      <c r="H38" s="264"/>
      <c r="I38" s="264"/>
      <c r="J38" s="264"/>
      <c r="K38" s="264"/>
      <c r="L38" s="264"/>
      <c r="M38" s="264"/>
      <c r="N38" s="264"/>
      <c r="O38" s="264"/>
      <c r="P38" s="264"/>
      <c r="Q38" s="264"/>
      <c r="R38" s="264"/>
      <c r="S38" s="264"/>
      <c r="T38" s="264"/>
    </row>
    <row r="39" spans="1:20">
      <c r="A39" s="264"/>
      <c r="B39" s="264"/>
      <c r="C39" s="264"/>
      <c r="D39" s="264"/>
      <c r="E39" s="264"/>
      <c r="F39" s="264"/>
      <c r="G39" s="264"/>
      <c r="H39" s="264"/>
      <c r="I39" s="264"/>
      <c r="J39" s="264"/>
      <c r="K39" s="264"/>
      <c r="L39" s="264"/>
      <c r="M39" s="264"/>
      <c r="N39" s="264"/>
      <c r="O39" s="264"/>
      <c r="P39" s="264"/>
      <c r="Q39" s="264"/>
      <c r="R39" s="264"/>
      <c r="S39" s="264"/>
      <c r="T39" s="264"/>
    </row>
    <row r="40" spans="1:20">
      <c r="A40" s="264"/>
      <c r="B40" s="264"/>
      <c r="C40" s="266"/>
      <c r="D40" s="266"/>
      <c r="E40" s="266"/>
      <c r="F40" s="266"/>
      <c r="G40" s="266"/>
      <c r="H40" s="266"/>
      <c r="I40" s="266"/>
      <c r="J40" s="266"/>
      <c r="K40" s="266"/>
      <c r="L40" s="266"/>
      <c r="M40" s="266"/>
      <c r="N40" s="264"/>
      <c r="O40" s="264"/>
      <c r="P40" s="264"/>
      <c r="Q40" s="264"/>
      <c r="R40" s="264"/>
      <c r="S40" s="264"/>
      <c r="T40" s="264"/>
    </row>
    <row r="41" spans="1:20">
      <c r="A41" s="264"/>
      <c r="B41" s="264"/>
      <c r="C41" s="266"/>
      <c r="D41" s="266"/>
      <c r="E41" s="266"/>
      <c r="F41" s="266"/>
      <c r="G41" s="266"/>
      <c r="H41" s="266"/>
      <c r="I41" s="266"/>
      <c r="J41" s="266"/>
      <c r="K41" s="266"/>
      <c r="L41" s="266"/>
      <c r="M41" s="266"/>
      <c r="N41" s="264"/>
      <c r="O41" s="264"/>
      <c r="P41" s="264"/>
      <c r="Q41" s="264"/>
      <c r="R41" s="264"/>
      <c r="S41" s="264"/>
      <c r="T41" s="264"/>
    </row>
    <row r="42" spans="1:20">
      <c r="A42" s="264"/>
      <c r="B42" s="264"/>
      <c r="C42" s="266"/>
      <c r="D42" s="266"/>
      <c r="E42" s="266"/>
      <c r="F42" s="266"/>
      <c r="G42" s="266"/>
      <c r="H42" s="266"/>
      <c r="I42" s="266"/>
      <c r="J42" s="266"/>
      <c r="K42" s="266"/>
      <c r="L42" s="266"/>
      <c r="M42" s="266"/>
      <c r="N42" s="264"/>
      <c r="O42" s="264"/>
      <c r="P42" s="264"/>
      <c r="Q42" s="264"/>
      <c r="R42" s="264"/>
      <c r="S42" s="264"/>
      <c r="T42" s="264"/>
    </row>
    <row r="43" spans="1:20">
      <c r="A43" s="264"/>
      <c r="B43" s="264"/>
      <c r="C43" s="266"/>
      <c r="D43" s="266"/>
      <c r="E43" s="266"/>
      <c r="F43" s="266"/>
      <c r="G43" s="266"/>
      <c r="H43" s="266"/>
      <c r="I43" s="266"/>
      <c r="J43" s="266"/>
      <c r="K43" s="266"/>
      <c r="L43" s="266"/>
      <c r="M43" s="266"/>
      <c r="N43" s="264"/>
      <c r="O43" s="264"/>
      <c r="P43" s="264"/>
      <c r="Q43" s="264"/>
      <c r="R43" s="264"/>
      <c r="S43" s="264"/>
      <c r="T43" s="264"/>
    </row>
    <row r="44" spans="1:20">
      <c r="A44" s="264"/>
      <c r="B44" s="264"/>
      <c r="C44" s="266"/>
      <c r="D44" s="266"/>
      <c r="E44" s="266"/>
      <c r="F44" s="266"/>
      <c r="G44" s="266"/>
      <c r="H44" s="266"/>
      <c r="I44" s="266"/>
      <c r="J44" s="266"/>
      <c r="K44" s="266"/>
      <c r="L44" s="266"/>
      <c r="M44" s="266"/>
      <c r="N44" s="264"/>
      <c r="O44" s="264"/>
      <c r="P44" s="264"/>
      <c r="Q44" s="264"/>
      <c r="R44" s="264"/>
      <c r="S44" s="264"/>
      <c r="T44" s="264"/>
    </row>
    <row r="45" spans="1:20" ht="45" customHeight="1">
      <c r="A45" s="264"/>
      <c r="B45" s="264"/>
      <c r="C45" s="266"/>
      <c r="D45" s="303" t="s">
        <v>2739</v>
      </c>
      <c r="E45" s="303"/>
      <c r="F45" s="303"/>
      <c r="G45" s="303"/>
      <c r="H45" s="303"/>
      <c r="I45" s="267"/>
      <c r="J45" s="304" t="s">
        <v>2743</v>
      </c>
      <c r="K45" s="304"/>
      <c r="L45" s="304"/>
      <c r="M45" s="266"/>
      <c r="N45" s="264"/>
      <c r="O45" s="264"/>
      <c r="P45" s="264"/>
      <c r="Q45" s="264"/>
      <c r="R45" s="264"/>
      <c r="S45" s="264"/>
      <c r="T45" s="264"/>
    </row>
    <row r="46" spans="1:20" ht="25.8">
      <c r="A46" s="264"/>
      <c r="B46" s="264"/>
      <c r="C46" s="266"/>
      <c r="D46" s="267"/>
      <c r="E46" s="267"/>
      <c r="F46" s="267"/>
      <c r="G46" s="267"/>
      <c r="H46" s="267"/>
      <c r="I46" s="267"/>
      <c r="J46" s="267"/>
      <c r="K46" s="267"/>
      <c r="L46" s="267"/>
      <c r="M46" s="266"/>
      <c r="N46" s="264"/>
      <c r="O46" s="264"/>
      <c r="P46" s="264"/>
      <c r="Q46" s="264"/>
      <c r="R46" s="264"/>
      <c r="S46" s="264"/>
      <c r="T46" s="264"/>
    </row>
    <row r="47" spans="1:20">
      <c r="A47" s="264"/>
      <c r="B47" s="264"/>
      <c r="C47" s="266"/>
      <c r="D47" s="266"/>
      <c r="E47" s="266"/>
      <c r="F47" s="266"/>
      <c r="G47" s="266"/>
      <c r="H47" s="266"/>
      <c r="I47" s="266"/>
      <c r="J47" s="266"/>
      <c r="K47" s="266"/>
      <c r="L47" s="266"/>
      <c r="M47" s="266"/>
      <c r="N47" s="264"/>
      <c r="O47" s="264"/>
      <c r="P47" s="264"/>
      <c r="Q47" s="264"/>
      <c r="R47" s="264"/>
      <c r="S47" s="264"/>
      <c r="T47" s="264"/>
    </row>
    <row r="48" spans="1:20" ht="25.8">
      <c r="A48" s="264"/>
      <c r="B48" s="264"/>
      <c r="C48" s="266"/>
      <c r="D48" s="267"/>
      <c r="E48" s="267"/>
      <c r="F48" s="267"/>
      <c r="G48" s="267"/>
      <c r="H48" s="267"/>
      <c r="I48" s="267"/>
      <c r="J48" s="267"/>
      <c r="K48" s="267"/>
      <c r="L48" s="267"/>
      <c r="M48" s="266"/>
      <c r="N48" s="264"/>
      <c r="O48" s="264"/>
      <c r="P48" s="264"/>
      <c r="Q48" s="264"/>
      <c r="R48" s="264"/>
      <c r="S48" s="264"/>
      <c r="T48" s="264"/>
    </row>
    <row r="49" spans="1:20" ht="25.8">
      <c r="A49" s="264"/>
      <c r="B49" s="264"/>
      <c r="C49" s="264"/>
      <c r="D49" s="268"/>
      <c r="E49" s="268"/>
      <c r="F49" s="268"/>
      <c r="G49" s="268"/>
      <c r="H49" s="268"/>
      <c r="I49" s="268"/>
      <c r="J49" s="268"/>
      <c r="K49" s="268"/>
      <c r="L49" s="268"/>
      <c r="M49" s="264"/>
      <c r="N49" s="264"/>
      <c r="O49" s="264"/>
      <c r="P49" s="264"/>
      <c r="Q49" s="264"/>
      <c r="R49" s="264"/>
      <c r="S49" s="264"/>
      <c r="T49" s="264"/>
    </row>
    <row r="50" spans="1:20" ht="25.8">
      <c r="A50" s="264"/>
      <c r="B50" s="264"/>
      <c r="C50" s="264"/>
      <c r="D50" s="268"/>
      <c r="E50" s="268"/>
      <c r="F50" s="268"/>
      <c r="G50" s="268"/>
      <c r="H50" s="268"/>
      <c r="I50" s="268"/>
      <c r="J50" s="268"/>
      <c r="K50" s="268"/>
      <c r="L50" s="268"/>
      <c r="M50" s="264"/>
      <c r="N50" s="264"/>
      <c r="O50" s="264"/>
      <c r="P50" s="264"/>
      <c r="Q50" s="264"/>
      <c r="R50" s="264"/>
      <c r="S50" s="264"/>
      <c r="T50" s="264"/>
    </row>
    <row r="51" spans="1:20" ht="54" customHeight="1">
      <c r="A51" s="264"/>
      <c r="B51" s="264"/>
      <c r="C51" s="264"/>
      <c r="D51" s="301" t="s">
        <v>2748</v>
      </c>
      <c r="E51" s="301"/>
      <c r="F51" s="301"/>
      <c r="G51" s="301"/>
      <c r="H51" s="301"/>
      <c r="I51" s="268"/>
      <c r="J51" s="305" t="s">
        <v>2742</v>
      </c>
      <c r="K51" s="305"/>
      <c r="L51" s="305"/>
      <c r="M51" s="264"/>
      <c r="N51" s="264"/>
      <c r="O51" s="264"/>
      <c r="P51" s="264"/>
      <c r="Q51" s="264"/>
      <c r="R51" s="264"/>
      <c r="S51" s="264"/>
      <c r="T51" s="264"/>
    </row>
    <row r="52" spans="1:20" ht="25.8">
      <c r="A52" s="264"/>
      <c r="B52" s="264"/>
      <c r="C52" s="264"/>
      <c r="D52" s="268"/>
      <c r="E52" s="268"/>
      <c r="F52" s="268"/>
      <c r="G52" s="268"/>
      <c r="H52" s="268"/>
      <c r="I52" s="268"/>
      <c r="J52" s="268"/>
      <c r="K52" s="268"/>
      <c r="L52" s="268"/>
      <c r="M52" s="264"/>
      <c r="N52" s="264"/>
      <c r="O52" s="264"/>
      <c r="P52" s="264"/>
      <c r="Q52" s="264"/>
      <c r="R52" s="264"/>
      <c r="S52" s="264"/>
      <c r="T52" s="264"/>
    </row>
    <row r="53" spans="1:20" ht="25.8">
      <c r="A53" s="264"/>
      <c r="B53" s="264"/>
      <c r="C53" s="264"/>
      <c r="D53" s="268"/>
      <c r="E53" s="268"/>
      <c r="F53" s="268"/>
      <c r="G53" s="268"/>
      <c r="H53" s="268"/>
      <c r="I53" s="268"/>
      <c r="J53" s="268"/>
      <c r="K53" s="268"/>
      <c r="L53" s="268"/>
      <c r="M53" s="264"/>
      <c r="N53" s="264"/>
      <c r="O53" s="264"/>
      <c r="P53" s="264"/>
      <c r="Q53" s="264"/>
      <c r="R53" s="264"/>
      <c r="S53" s="264"/>
      <c r="T53" s="264"/>
    </row>
    <row r="54" spans="1:20" ht="25.8">
      <c r="A54" s="264"/>
      <c r="B54" s="264"/>
      <c r="C54" s="264"/>
      <c r="D54" s="268"/>
      <c r="E54" s="268"/>
      <c r="F54" s="268"/>
      <c r="G54" s="268"/>
      <c r="H54" s="268"/>
      <c r="I54" s="268"/>
      <c r="J54" s="268"/>
      <c r="K54" s="268"/>
      <c r="L54" s="268"/>
      <c r="M54" s="264"/>
      <c r="N54" s="264"/>
      <c r="O54" s="264"/>
      <c r="P54" s="264"/>
      <c r="Q54" s="264"/>
      <c r="R54" s="264"/>
      <c r="S54" s="264"/>
      <c r="T54" s="264"/>
    </row>
    <row r="55" spans="1:20" ht="54" customHeight="1">
      <c r="A55" s="264"/>
      <c r="B55" s="264"/>
      <c r="C55" s="264"/>
      <c r="D55" s="301" t="s">
        <v>2749</v>
      </c>
      <c r="E55" s="301"/>
      <c r="F55" s="301"/>
      <c r="G55" s="301"/>
      <c r="H55" s="301"/>
      <c r="I55" s="268"/>
      <c r="J55" s="302" t="s">
        <v>2744</v>
      </c>
      <c r="K55" s="302"/>
      <c r="L55" s="302"/>
      <c r="M55" s="264"/>
      <c r="N55" s="264"/>
      <c r="O55" s="264"/>
      <c r="P55" s="264"/>
      <c r="Q55" s="264"/>
      <c r="R55" s="264"/>
      <c r="S55" s="264"/>
      <c r="T55" s="264"/>
    </row>
    <row r="56" spans="1:20" ht="25.8">
      <c r="A56" s="264"/>
      <c r="B56" s="264"/>
      <c r="C56" s="264"/>
      <c r="D56" s="268"/>
      <c r="E56" s="268"/>
      <c r="F56" s="268"/>
      <c r="G56" s="268"/>
      <c r="H56" s="268"/>
      <c r="I56" s="268"/>
      <c r="J56" s="268"/>
      <c r="K56" s="268"/>
      <c r="L56" s="268"/>
      <c r="M56" s="264"/>
      <c r="N56" s="264"/>
      <c r="O56" s="264"/>
      <c r="P56" s="264"/>
      <c r="Q56" s="264"/>
      <c r="R56" s="264"/>
      <c r="S56" s="264"/>
      <c r="T56" s="264"/>
    </row>
    <row r="57" spans="1:20" ht="25.8">
      <c r="A57" s="264"/>
      <c r="B57" s="264"/>
      <c r="C57" s="264"/>
      <c r="D57" s="268"/>
      <c r="E57" s="268"/>
      <c r="F57" s="268"/>
      <c r="G57" s="268"/>
      <c r="H57" s="268"/>
      <c r="I57" s="268"/>
      <c r="J57" s="268"/>
      <c r="K57" s="268"/>
      <c r="L57" s="268"/>
      <c r="M57" s="264"/>
      <c r="N57" s="264"/>
      <c r="O57" s="264"/>
      <c r="P57" s="264"/>
      <c r="Q57" s="264"/>
      <c r="R57" s="264"/>
      <c r="S57" s="264"/>
      <c r="T57" s="264"/>
    </row>
    <row r="58" spans="1:20" ht="25.8">
      <c r="A58" s="264"/>
      <c r="B58" s="264"/>
      <c r="C58" s="264"/>
      <c r="D58" s="268"/>
      <c r="E58" s="268"/>
      <c r="F58" s="268"/>
      <c r="G58" s="268"/>
      <c r="H58" s="268"/>
      <c r="I58" s="268"/>
      <c r="J58" s="268"/>
      <c r="K58" s="268"/>
      <c r="L58" s="268"/>
      <c r="M58" s="264"/>
      <c r="N58" s="264"/>
      <c r="O58" s="264"/>
      <c r="P58" s="264"/>
      <c r="Q58" s="264"/>
      <c r="R58" s="264"/>
      <c r="S58" s="264"/>
      <c r="T58" s="264"/>
    </row>
    <row r="59" spans="1:20" ht="86.25" customHeight="1">
      <c r="A59" s="264"/>
      <c r="B59" s="264"/>
      <c r="C59" s="264"/>
      <c r="D59" s="301" t="s">
        <v>2750</v>
      </c>
      <c r="E59" s="301"/>
      <c r="F59" s="301"/>
      <c r="G59" s="301"/>
      <c r="H59" s="301"/>
      <c r="I59" s="268"/>
      <c r="J59" s="302" t="s">
        <v>2745</v>
      </c>
      <c r="K59" s="302"/>
      <c r="L59" s="302"/>
      <c r="M59" s="264"/>
      <c r="N59" s="264"/>
      <c r="O59" s="264"/>
      <c r="P59" s="264"/>
      <c r="Q59" s="264"/>
      <c r="R59" s="264"/>
      <c r="S59" s="264"/>
      <c r="T59" s="264"/>
    </row>
    <row r="60" spans="1:20" ht="25.8">
      <c r="A60" s="264"/>
      <c r="B60" s="264"/>
      <c r="C60" s="264"/>
      <c r="D60" s="268"/>
      <c r="E60" s="268"/>
      <c r="F60" s="268"/>
      <c r="G60" s="268"/>
      <c r="H60" s="268"/>
      <c r="I60" s="268"/>
      <c r="J60" s="268"/>
      <c r="K60" s="268"/>
      <c r="L60" s="268"/>
      <c r="M60" s="264"/>
      <c r="N60" s="264"/>
      <c r="O60" s="264"/>
      <c r="P60" s="264"/>
      <c r="Q60" s="264"/>
      <c r="R60" s="264"/>
      <c r="S60" s="264"/>
      <c r="T60" s="264"/>
    </row>
    <row r="61" spans="1:20" ht="25.8">
      <c r="A61" s="264"/>
      <c r="B61" s="264"/>
      <c r="C61" s="264"/>
      <c r="D61" s="268"/>
      <c r="E61" s="268"/>
      <c r="F61" s="268"/>
      <c r="G61" s="268"/>
      <c r="H61" s="268"/>
      <c r="I61" s="268"/>
      <c r="J61" s="268"/>
      <c r="K61" s="268"/>
      <c r="L61" s="268"/>
      <c r="M61" s="264"/>
      <c r="N61" s="264"/>
      <c r="O61" s="264"/>
      <c r="P61" s="264"/>
      <c r="Q61" s="264"/>
      <c r="R61" s="264"/>
      <c r="S61" s="264"/>
      <c r="T61" s="264"/>
    </row>
    <row r="62" spans="1:20" ht="25.8">
      <c r="A62" s="264"/>
      <c r="B62" s="264"/>
      <c r="C62" s="264"/>
      <c r="D62" s="268"/>
      <c r="E62" s="268"/>
      <c r="F62" s="268"/>
      <c r="G62" s="268"/>
      <c r="H62" s="268"/>
      <c r="I62" s="268"/>
      <c r="J62" s="268"/>
      <c r="K62" s="268"/>
      <c r="L62" s="268"/>
      <c r="M62" s="264"/>
      <c r="N62" s="264"/>
      <c r="O62" s="264"/>
      <c r="P62" s="264"/>
      <c r="Q62" s="264"/>
      <c r="R62" s="264"/>
      <c r="S62" s="264"/>
      <c r="T62" s="264"/>
    </row>
    <row r="63" spans="1:20" ht="25.8">
      <c r="A63" s="264"/>
      <c r="B63" s="264"/>
      <c r="C63" s="264"/>
      <c r="D63" s="268"/>
      <c r="E63" s="268"/>
      <c r="F63" s="268"/>
      <c r="G63" s="268"/>
      <c r="H63" s="268"/>
      <c r="I63" s="268"/>
      <c r="J63" s="268"/>
      <c r="K63" s="268"/>
      <c r="L63" s="268"/>
      <c r="M63" s="264"/>
      <c r="N63" s="264"/>
      <c r="O63" s="264"/>
      <c r="P63" s="264"/>
      <c r="Q63" s="264"/>
      <c r="R63" s="264"/>
      <c r="S63" s="264"/>
      <c r="T63" s="264"/>
    </row>
    <row r="64" spans="1:20" ht="54" customHeight="1">
      <c r="A64" s="264"/>
      <c r="B64" s="264"/>
      <c r="C64" s="264"/>
      <c r="D64" s="301" t="s">
        <v>2741</v>
      </c>
      <c r="E64" s="301"/>
      <c r="F64" s="301"/>
      <c r="G64" s="301"/>
      <c r="H64" s="301"/>
      <c r="I64" s="268"/>
      <c r="J64" s="302" t="s">
        <v>2746</v>
      </c>
      <c r="K64" s="302"/>
      <c r="L64" s="302"/>
      <c r="M64" s="264"/>
      <c r="N64" s="264"/>
      <c r="O64" s="264"/>
      <c r="P64" s="264"/>
      <c r="Q64" s="264"/>
      <c r="R64" s="264"/>
      <c r="S64" s="264"/>
      <c r="T64" s="264"/>
    </row>
    <row r="65" spans="1:20">
      <c r="A65" s="264"/>
      <c r="B65" s="264"/>
      <c r="C65" s="264"/>
      <c r="D65" s="264"/>
      <c r="E65" s="264"/>
      <c r="F65" s="264"/>
      <c r="G65" s="264"/>
      <c r="H65" s="264"/>
      <c r="I65" s="264"/>
      <c r="J65" s="264"/>
      <c r="K65" s="264"/>
      <c r="L65" s="264"/>
      <c r="M65" s="264"/>
      <c r="N65" s="264"/>
      <c r="O65" s="264"/>
      <c r="P65" s="264"/>
      <c r="Q65" s="264"/>
      <c r="R65" s="264"/>
      <c r="S65" s="264"/>
      <c r="T65" s="264"/>
    </row>
    <row r="66" spans="1:20">
      <c r="A66" s="264"/>
      <c r="B66" s="264"/>
      <c r="C66" s="264"/>
      <c r="D66" s="264"/>
      <c r="E66" s="264"/>
      <c r="F66" s="264"/>
      <c r="G66" s="264"/>
      <c r="H66" s="264"/>
      <c r="I66" s="264"/>
      <c r="J66" s="264"/>
      <c r="K66" s="264"/>
      <c r="L66" s="264"/>
      <c r="M66" s="264"/>
      <c r="N66" s="264"/>
      <c r="O66" s="264"/>
      <c r="P66" s="264"/>
      <c r="Q66" s="264"/>
      <c r="R66" s="264"/>
      <c r="S66" s="264"/>
      <c r="T66" s="264"/>
    </row>
    <row r="67" spans="1:20">
      <c r="A67" s="264"/>
      <c r="B67" s="264"/>
      <c r="C67" s="264"/>
      <c r="D67" s="264"/>
      <c r="E67" s="264"/>
      <c r="F67" s="264"/>
      <c r="G67" s="264"/>
      <c r="H67" s="264"/>
      <c r="I67" s="264"/>
      <c r="J67" s="264"/>
      <c r="K67" s="264"/>
      <c r="L67" s="264"/>
      <c r="M67" s="264"/>
      <c r="N67" s="264"/>
      <c r="O67" s="264"/>
      <c r="P67" s="264"/>
      <c r="Q67" s="264"/>
      <c r="R67" s="264"/>
      <c r="S67" s="264"/>
      <c r="T67" s="264"/>
    </row>
    <row r="68" spans="1:20">
      <c r="A68" s="264"/>
      <c r="B68" s="264"/>
      <c r="C68" s="264"/>
      <c r="D68" s="264"/>
      <c r="E68" s="264"/>
      <c r="F68" s="264"/>
      <c r="G68" s="264"/>
      <c r="H68" s="264"/>
      <c r="I68" s="264"/>
      <c r="J68" s="264"/>
      <c r="K68" s="264"/>
      <c r="L68" s="264"/>
      <c r="M68" s="264"/>
      <c r="N68" s="264"/>
      <c r="O68" s="264"/>
      <c r="P68" s="264"/>
      <c r="Q68" s="264"/>
      <c r="R68" s="264"/>
      <c r="S68" s="264"/>
      <c r="T68" s="264"/>
    </row>
    <row r="69" spans="1:20" ht="54" customHeight="1">
      <c r="A69" s="264"/>
      <c r="B69" s="264"/>
      <c r="C69" s="264"/>
      <c r="D69" s="301" t="s">
        <v>2740</v>
      </c>
      <c r="E69" s="301"/>
      <c r="F69" s="301"/>
      <c r="G69" s="301"/>
      <c r="H69" s="301"/>
      <c r="I69" s="268"/>
      <c r="J69" s="302" t="s">
        <v>2747</v>
      </c>
      <c r="K69" s="302"/>
      <c r="L69" s="302"/>
      <c r="M69" s="264"/>
      <c r="N69" s="264"/>
      <c r="O69" s="264"/>
      <c r="P69" s="264"/>
      <c r="Q69" s="264"/>
      <c r="R69" s="264"/>
      <c r="S69" s="264"/>
      <c r="T69" s="264"/>
    </row>
    <row r="70" spans="1:20">
      <c r="A70" s="264"/>
      <c r="B70" s="264"/>
      <c r="C70" s="264"/>
      <c r="D70" s="264"/>
      <c r="E70" s="264"/>
      <c r="F70" s="264"/>
      <c r="G70" s="264"/>
      <c r="H70" s="264"/>
      <c r="I70" s="264"/>
      <c r="J70" s="264"/>
      <c r="K70" s="264"/>
      <c r="L70" s="264"/>
      <c r="M70" s="264"/>
      <c r="N70" s="264"/>
      <c r="O70" s="264"/>
      <c r="P70" s="264"/>
      <c r="Q70" s="264"/>
      <c r="R70" s="264"/>
      <c r="S70" s="264"/>
      <c r="T70" s="264"/>
    </row>
    <row r="71" spans="1:20">
      <c r="A71" s="264"/>
      <c r="B71" s="264"/>
      <c r="C71" s="264"/>
      <c r="D71" s="264"/>
      <c r="E71" s="264"/>
      <c r="F71" s="264"/>
      <c r="G71" s="264"/>
      <c r="H71" s="264"/>
      <c r="I71" s="264"/>
      <c r="J71" s="264"/>
      <c r="K71" s="264"/>
      <c r="L71" s="264"/>
      <c r="M71" s="264"/>
      <c r="N71" s="264"/>
      <c r="O71" s="264"/>
      <c r="P71" s="264"/>
      <c r="Q71" s="264"/>
      <c r="R71" s="264"/>
      <c r="S71" s="264"/>
      <c r="T71" s="264"/>
    </row>
    <row r="72" spans="1:20">
      <c r="A72" s="264"/>
      <c r="B72" s="264"/>
      <c r="C72" s="264"/>
      <c r="D72" s="264"/>
      <c r="E72" s="264"/>
      <c r="F72" s="264"/>
      <c r="G72" s="264"/>
      <c r="H72" s="264"/>
      <c r="I72" s="264"/>
      <c r="J72" s="264"/>
      <c r="K72" s="264"/>
      <c r="L72" s="264"/>
      <c r="M72" s="264"/>
      <c r="N72" s="264"/>
      <c r="O72" s="264"/>
      <c r="P72" s="264"/>
      <c r="Q72" s="264"/>
      <c r="R72" s="264"/>
      <c r="S72" s="264"/>
      <c r="T72" s="264"/>
    </row>
    <row r="73" spans="1:20">
      <c r="A73" s="264"/>
      <c r="B73" s="264"/>
      <c r="C73" s="264"/>
      <c r="D73" s="264"/>
      <c r="E73" s="264"/>
      <c r="F73" s="264"/>
      <c r="G73" s="264"/>
      <c r="H73" s="264"/>
      <c r="I73" s="264"/>
      <c r="J73" s="264"/>
      <c r="K73" s="264"/>
      <c r="L73" s="264"/>
      <c r="M73" s="264"/>
      <c r="N73" s="264"/>
      <c r="O73" s="264"/>
      <c r="P73" s="264"/>
      <c r="Q73" s="264"/>
      <c r="R73" s="264"/>
      <c r="S73" s="264"/>
      <c r="T73" s="264"/>
    </row>
    <row r="74" spans="1:20">
      <c r="A74" s="264"/>
      <c r="B74" s="264"/>
      <c r="C74" s="264"/>
      <c r="D74" s="264"/>
      <c r="E74" s="264"/>
      <c r="F74" s="264"/>
      <c r="G74" s="264"/>
      <c r="H74" s="264"/>
      <c r="I74" s="264"/>
      <c r="J74" s="264"/>
      <c r="K74" s="264"/>
      <c r="L74" s="264"/>
      <c r="M74" s="264"/>
      <c r="N74" s="264"/>
      <c r="O74" s="264"/>
      <c r="P74" s="264"/>
      <c r="Q74" s="264"/>
      <c r="R74" s="264"/>
      <c r="S74" s="264"/>
      <c r="T74" s="264"/>
    </row>
    <row r="75" spans="1:20">
      <c r="A75" s="264"/>
      <c r="B75" s="264"/>
      <c r="C75" s="264"/>
      <c r="D75" s="264"/>
      <c r="E75" s="264"/>
      <c r="F75" s="264"/>
      <c r="G75" s="264"/>
      <c r="H75" s="264"/>
      <c r="I75" s="264"/>
      <c r="J75" s="264"/>
      <c r="K75" s="264"/>
      <c r="L75" s="264"/>
      <c r="M75" s="264"/>
      <c r="N75" s="264"/>
      <c r="O75" s="264"/>
      <c r="P75" s="264"/>
      <c r="Q75" s="264"/>
      <c r="R75" s="264"/>
      <c r="S75" s="264"/>
      <c r="T75" s="264"/>
    </row>
    <row r="76" spans="1:20">
      <c r="A76" s="264"/>
      <c r="B76" s="264"/>
      <c r="C76" s="264"/>
      <c r="D76" s="264"/>
      <c r="E76" s="264"/>
      <c r="F76" s="264"/>
      <c r="G76" s="269"/>
      <c r="H76" s="264"/>
      <c r="I76" s="264"/>
      <c r="J76" s="264"/>
      <c r="K76" s="264"/>
      <c r="L76" s="264"/>
      <c r="M76" s="264"/>
      <c r="N76" s="264"/>
      <c r="O76" s="264"/>
      <c r="P76" s="264"/>
      <c r="Q76" s="264"/>
      <c r="R76" s="264"/>
      <c r="S76" s="264"/>
      <c r="T76" s="264"/>
    </row>
    <row r="77" spans="1:20">
      <c r="A77" s="264"/>
      <c r="B77" s="264"/>
      <c r="C77" s="264"/>
      <c r="D77" s="264"/>
      <c r="E77" s="264"/>
      <c r="F77" s="264"/>
      <c r="G77" s="264"/>
      <c r="H77" s="264"/>
      <c r="I77" s="264"/>
      <c r="J77" s="264"/>
      <c r="K77" s="264"/>
      <c r="L77" s="264"/>
      <c r="M77" s="264"/>
      <c r="N77" s="264"/>
      <c r="O77" s="264"/>
      <c r="P77" s="264"/>
      <c r="Q77" s="264"/>
      <c r="R77" s="264"/>
      <c r="S77" s="264"/>
      <c r="T77" s="264"/>
    </row>
    <row r="78" spans="1:20">
      <c r="A78" s="264"/>
      <c r="B78" s="264"/>
      <c r="C78" s="264"/>
      <c r="D78" s="264"/>
      <c r="E78" s="264"/>
      <c r="F78" s="264"/>
      <c r="G78" s="264"/>
      <c r="H78" s="264"/>
      <c r="I78" s="264"/>
      <c r="J78" s="264"/>
      <c r="K78" s="264"/>
      <c r="L78" s="264"/>
      <c r="M78" s="264"/>
      <c r="N78" s="264"/>
      <c r="O78" s="264"/>
      <c r="P78" s="264"/>
      <c r="Q78" s="264"/>
      <c r="R78" s="264"/>
      <c r="S78" s="264"/>
      <c r="T78" s="264"/>
    </row>
    <row r="79" spans="1:20">
      <c r="A79" s="264"/>
      <c r="B79" s="264"/>
      <c r="C79" s="264"/>
      <c r="D79" s="264"/>
      <c r="E79" s="264"/>
      <c r="F79" s="264"/>
      <c r="G79" s="264"/>
      <c r="H79" s="264"/>
      <c r="I79" s="264"/>
      <c r="J79" s="264"/>
      <c r="K79" s="264"/>
      <c r="L79" s="264"/>
      <c r="M79" s="264"/>
      <c r="N79" s="264"/>
      <c r="O79" s="264"/>
      <c r="P79" s="264"/>
      <c r="Q79" s="264"/>
      <c r="R79" s="264"/>
      <c r="S79" s="264"/>
      <c r="T79" s="264"/>
    </row>
    <row r="80" spans="1:20">
      <c r="A80" s="264"/>
      <c r="B80" s="264"/>
      <c r="C80" s="264"/>
      <c r="D80" s="264"/>
      <c r="E80" s="264"/>
      <c r="F80" s="264"/>
      <c r="G80" s="264"/>
      <c r="H80" s="264"/>
      <c r="I80" s="264"/>
      <c r="J80" s="264"/>
      <c r="K80" s="264"/>
      <c r="L80" s="264"/>
      <c r="M80" s="264"/>
      <c r="N80" s="264"/>
      <c r="O80" s="264"/>
      <c r="P80" s="264"/>
      <c r="Q80" s="264"/>
      <c r="R80" s="264"/>
      <c r="S80" s="264"/>
      <c r="T80" s="264"/>
    </row>
    <row r="81" spans="1:20">
      <c r="A81" s="264"/>
      <c r="B81" s="264"/>
      <c r="C81" s="264"/>
      <c r="D81" s="264"/>
      <c r="E81" s="264"/>
      <c r="F81" s="264"/>
      <c r="G81" s="264"/>
      <c r="H81" s="264"/>
      <c r="I81" s="264"/>
      <c r="J81" s="264"/>
      <c r="K81" s="264"/>
      <c r="L81" s="264"/>
      <c r="M81" s="264"/>
      <c r="N81" s="264"/>
      <c r="O81" s="264"/>
      <c r="P81" s="264"/>
      <c r="Q81" s="264"/>
      <c r="R81" s="264"/>
      <c r="S81" s="264"/>
      <c r="T81" s="264"/>
    </row>
    <row r="82" spans="1:20">
      <c r="A82" s="264"/>
      <c r="B82" s="264"/>
      <c r="C82" s="264"/>
      <c r="D82" s="264"/>
      <c r="E82" s="264"/>
      <c r="F82" s="264"/>
      <c r="G82" s="264"/>
      <c r="H82" s="264"/>
      <c r="I82" s="264"/>
      <c r="J82" s="264"/>
      <c r="K82" s="264"/>
      <c r="L82" s="264"/>
      <c r="M82" s="264"/>
      <c r="N82" s="264"/>
      <c r="O82" s="264"/>
      <c r="P82" s="264"/>
      <c r="Q82" s="264"/>
      <c r="R82" s="264"/>
      <c r="S82" s="264"/>
      <c r="T82" s="264"/>
    </row>
    <row r="83" spans="1:20">
      <c r="A83" s="264"/>
      <c r="B83" s="264"/>
      <c r="C83" s="264"/>
      <c r="D83" s="264"/>
      <c r="E83" s="264"/>
      <c r="F83" s="264"/>
      <c r="G83" s="264"/>
      <c r="H83" s="264"/>
      <c r="I83" s="264"/>
      <c r="J83" s="264"/>
      <c r="K83" s="264"/>
      <c r="L83" s="264"/>
      <c r="M83" s="264"/>
      <c r="N83" s="264"/>
      <c r="O83" s="264"/>
      <c r="P83" s="264"/>
      <c r="Q83" s="264"/>
      <c r="R83" s="264"/>
      <c r="S83" s="264"/>
      <c r="T83" s="264"/>
    </row>
    <row r="84" spans="1:20">
      <c r="A84" s="264"/>
      <c r="B84" s="264"/>
      <c r="C84" s="264"/>
      <c r="D84" s="264"/>
      <c r="E84" s="264"/>
      <c r="F84" s="264"/>
      <c r="G84" s="264"/>
      <c r="H84" s="264"/>
      <c r="I84" s="264"/>
      <c r="J84" s="264"/>
      <c r="K84" s="264"/>
      <c r="L84" s="264"/>
      <c r="M84" s="264"/>
      <c r="N84" s="264"/>
      <c r="O84" s="264"/>
      <c r="P84" s="264"/>
      <c r="Q84" s="264"/>
      <c r="R84" s="264"/>
      <c r="S84" s="264"/>
      <c r="T84" s="264"/>
    </row>
    <row r="85" spans="1:20">
      <c r="A85" s="264"/>
      <c r="B85" s="264"/>
      <c r="C85" s="264"/>
      <c r="D85" s="264"/>
      <c r="E85" s="264"/>
      <c r="F85" s="264"/>
      <c r="G85" s="264"/>
      <c r="H85" s="264"/>
      <c r="I85" s="264"/>
      <c r="J85" s="264"/>
      <c r="K85" s="264"/>
      <c r="L85" s="264"/>
      <c r="M85" s="264"/>
      <c r="N85" s="264"/>
      <c r="O85" s="264"/>
      <c r="P85" s="264"/>
      <c r="Q85" s="264"/>
      <c r="R85" s="264"/>
      <c r="S85" s="264"/>
      <c r="T85" s="264"/>
    </row>
    <row r="86" spans="1:20">
      <c r="A86" s="264"/>
      <c r="B86" s="264"/>
      <c r="C86" s="264"/>
      <c r="D86" s="264"/>
      <c r="E86" s="264"/>
      <c r="F86" s="264"/>
      <c r="G86" s="264"/>
      <c r="H86" s="264"/>
      <c r="I86" s="264"/>
      <c r="J86" s="264"/>
      <c r="K86" s="264"/>
      <c r="L86" s="264"/>
      <c r="M86" s="264"/>
      <c r="N86" s="264"/>
      <c r="O86" s="264"/>
      <c r="P86" s="264"/>
      <c r="Q86" s="264"/>
      <c r="R86" s="264"/>
      <c r="S86" s="264"/>
      <c r="T86" s="264"/>
    </row>
    <row r="87" spans="1:20">
      <c r="A87" s="264"/>
      <c r="B87" s="264"/>
      <c r="C87" s="264"/>
      <c r="D87" s="264"/>
      <c r="E87" s="264"/>
      <c r="F87" s="264"/>
      <c r="G87" s="264"/>
      <c r="H87" s="264"/>
      <c r="I87" s="264"/>
      <c r="J87" s="264"/>
      <c r="K87" s="264"/>
      <c r="L87" s="264"/>
      <c r="M87" s="264"/>
      <c r="N87" s="264"/>
      <c r="O87" s="264"/>
      <c r="P87" s="264"/>
      <c r="Q87" s="264"/>
      <c r="R87" s="264"/>
      <c r="S87" s="264"/>
      <c r="T87" s="264"/>
    </row>
    <row r="88" spans="1:20">
      <c r="A88" s="264"/>
      <c r="B88" s="264"/>
      <c r="C88" s="264"/>
      <c r="D88" s="264"/>
      <c r="E88" s="264"/>
      <c r="F88" s="264"/>
      <c r="G88" s="264"/>
      <c r="H88" s="264"/>
      <c r="I88" s="264"/>
      <c r="J88" s="264"/>
      <c r="K88" s="264"/>
      <c r="L88" s="264"/>
      <c r="M88" s="264"/>
      <c r="N88" s="264"/>
      <c r="O88" s="264"/>
      <c r="P88" s="264"/>
      <c r="Q88" s="264"/>
      <c r="R88" s="264"/>
      <c r="S88" s="264"/>
      <c r="T88" s="264"/>
    </row>
    <row r="89" spans="1:20">
      <c r="A89" s="264"/>
      <c r="B89" s="264"/>
      <c r="C89" s="264"/>
      <c r="D89" s="264"/>
      <c r="E89" s="264"/>
      <c r="F89" s="264"/>
      <c r="G89" s="264"/>
      <c r="H89" s="264"/>
      <c r="I89" s="264"/>
      <c r="J89" s="264"/>
      <c r="K89" s="264"/>
      <c r="L89" s="264"/>
      <c r="M89" s="264"/>
      <c r="N89" s="264"/>
      <c r="O89" s="264"/>
      <c r="P89" s="264"/>
      <c r="Q89" s="264"/>
      <c r="R89" s="264"/>
      <c r="S89" s="264"/>
      <c r="T89" s="264"/>
    </row>
    <row r="90" spans="1:20">
      <c r="A90" s="264"/>
      <c r="B90" s="264"/>
      <c r="C90" s="264"/>
      <c r="D90" s="264"/>
      <c r="E90" s="264"/>
      <c r="F90" s="264"/>
      <c r="G90" s="264"/>
      <c r="H90" s="264"/>
      <c r="I90" s="264"/>
      <c r="J90" s="264"/>
      <c r="K90" s="264"/>
      <c r="L90" s="264"/>
      <c r="M90" s="264"/>
      <c r="N90" s="264"/>
      <c r="O90" s="264"/>
      <c r="P90" s="264"/>
      <c r="Q90" s="264"/>
      <c r="R90" s="264"/>
      <c r="S90" s="264"/>
      <c r="T90" s="264"/>
    </row>
    <row r="91" spans="1:20">
      <c r="A91" s="264"/>
      <c r="B91" s="264"/>
      <c r="C91" s="264"/>
      <c r="D91" s="264"/>
      <c r="E91" s="264"/>
      <c r="F91" s="264"/>
      <c r="G91" s="264"/>
      <c r="H91" s="264"/>
      <c r="I91" s="264"/>
      <c r="J91" s="264"/>
      <c r="K91" s="264"/>
      <c r="L91" s="264"/>
      <c r="M91" s="264"/>
      <c r="N91" s="264"/>
      <c r="O91" s="264"/>
      <c r="P91" s="264"/>
      <c r="Q91" s="264"/>
      <c r="R91" s="264"/>
      <c r="S91" s="264"/>
      <c r="T91" s="264"/>
    </row>
    <row r="92" spans="1:20">
      <c r="A92" s="264"/>
      <c r="B92" s="264"/>
      <c r="C92" s="264"/>
      <c r="D92" s="264"/>
      <c r="E92" s="264"/>
      <c r="F92" s="264"/>
      <c r="G92" s="264"/>
      <c r="H92" s="264"/>
      <c r="I92" s="264"/>
      <c r="J92" s="264"/>
      <c r="K92" s="264"/>
      <c r="L92" s="264"/>
      <c r="M92" s="264"/>
      <c r="N92" s="264"/>
      <c r="O92" s="264"/>
      <c r="P92" s="264"/>
      <c r="Q92" s="264"/>
      <c r="R92" s="264"/>
      <c r="S92" s="264"/>
      <c r="T92" s="264"/>
    </row>
    <row r="93" spans="1:20">
      <c r="A93" s="264"/>
      <c r="B93" s="264"/>
      <c r="C93" s="264"/>
      <c r="D93" s="264"/>
      <c r="E93" s="264"/>
      <c r="F93" s="264"/>
      <c r="G93" s="264"/>
      <c r="H93" s="264"/>
      <c r="I93" s="264"/>
      <c r="J93" s="264"/>
      <c r="K93" s="264"/>
      <c r="L93" s="264"/>
      <c r="M93" s="264"/>
      <c r="N93" s="264"/>
      <c r="O93" s="264"/>
      <c r="P93" s="264"/>
      <c r="Q93" s="264"/>
      <c r="R93" s="264"/>
      <c r="S93" s="264"/>
      <c r="T93" s="264"/>
    </row>
    <row r="94" spans="1:20">
      <c r="A94" s="264"/>
      <c r="B94" s="264"/>
      <c r="C94" s="264"/>
      <c r="D94" s="264"/>
      <c r="E94" s="264"/>
      <c r="F94" s="264"/>
      <c r="G94" s="264"/>
      <c r="H94" s="264"/>
      <c r="I94" s="264"/>
      <c r="J94" s="264"/>
      <c r="K94" s="264"/>
      <c r="L94" s="264"/>
      <c r="M94" s="264"/>
      <c r="N94" s="264"/>
      <c r="O94" s="264"/>
      <c r="P94" s="264"/>
      <c r="Q94" s="264"/>
      <c r="R94" s="264"/>
      <c r="S94" s="264"/>
      <c r="T94" s="264"/>
    </row>
    <row r="95" spans="1:20">
      <c r="A95" s="264"/>
      <c r="B95" s="264"/>
      <c r="C95" s="264"/>
      <c r="D95" s="264"/>
      <c r="E95" s="264"/>
      <c r="F95" s="264"/>
      <c r="G95" s="264"/>
      <c r="H95" s="264"/>
      <c r="I95" s="264"/>
      <c r="J95" s="264"/>
      <c r="K95" s="264"/>
      <c r="L95" s="264"/>
      <c r="M95" s="264"/>
      <c r="N95" s="264"/>
      <c r="O95" s="264"/>
      <c r="P95" s="264"/>
      <c r="Q95" s="264"/>
      <c r="R95" s="264"/>
      <c r="S95" s="264"/>
      <c r="T95" s="264"/>
    </row>
    <row r="96" spans="1:20">
      <c r="A96" s="264"/>
      <c r="B96" s="264"/>
      <c r="C96" s="264"/>
      <c r="D96" s="264"/>
      <c r="E96" s="264"/>
      <c r="F96" s="264"/>
      <c r="G96" s="264"/>
      <c r="H96" s="264"/>
      <c r="I96" s="264"/>
      <c r="J96" s="264"/>
      <c r="K96" s="264"/>
      <c r="L96" s="264"/>
      <c r="M96" s="264"/>
      <c r="N96" s="264"/>
      <c r="O96" s="264"/>
      <c r="P96" s="264"/>
      <c r="Q96" s="264"/>
      <c r="R96" s="264"/>
      <c r="S96" s="264"/>
      <c r="T96" s="264"/>
    </row>
    <row r="97" spans="1:20">
      <c r="A97" s="264"/>
      <c r="B97" s="264"/>
      <c r="C97" s="264"/>
      <c r="D97" s="264"/>
      <c r="E97" s="264"/>
      <c r="F97" s="264"/>
      <c r="G97" s="264"/>
      <c r="H97" s="264"/>
      <c r="I97" s="264"/>
      <c r="J97" s="264"/>
      <c r="K97" s="264"/>
      <c r="L97" s="264"/>
      <c r="M97" s="264"/>
      <c r="N97" s="264"/>
      <c r="O97" s="264"/>
      <c r="P97" s="264"/>
      <c r="Q97" s="264"/>
      <c r="R97" s="264"/>
      <c r="S97" s="264"/>
      <c r="T97" s="264"/>
    </row>
    <row r="98" spans="1:20">
      <c r="A98" s="264"/>
      <c r="B98" s="264"/>
      <c r="C98" s="264"/>
      <c r="D98" s="264"/>
      <c r="E98" s="264"/>
      <c r="F98" s="264"/>
      <c r="G98" s="264"/>
      <c r="H98" s="264"/>
      <c r="I98" s="264"/>
      <c r="J98" s="264"/>
      <c r="K98" s="264"/>
      <c r="L98" s="264"/>
      <c r="M98" s="264"/>
      <c r="N98" s="264"/>
      <c r="O98" s="264"/>
      <c r="P98" s="264"/>
      <c r="Q98" s="264"/>
      <c r="R98" s="264"/>
      <c r="S98" s="264"/>
      <c r="T98" s="264"/>
    </row>
    <row r="99" spans="1:20">
      <c r="A99" s="264"/>
      <c r="B99" s="264"/>
      <c r="C99" s="264"/>
      <c r="D99" s="264"/>
      <c r="E99" s="264"/>
      <c r="F99" s="264"/>
      <c r="G99" s="264"/>
      <c r="H99" s="264"/>
      <c r="I99" s="264"/>
      <c r="J99" s="264"/>
      <c r="K99" s="264"/>
      <c r="L99" s="264"/>
      <c r="M99" s="264"/>
      <c r="N99" s="264"/>
      <c r="O99" s="264"/>
      <c r="P99" s="264"/>
      <c r="Q99" s="264"/>
      <c r="R99" s="264"/>
      <c r="S99" s="264"/>
      <c r="T99" s="264"/>
    </row>
    <row r="100" spans="1:20">
      <c r="A100" s="264"/>
      <c r="B100" s="264"/>
      <c r="C100" s="264"/>
      <c r="D100" s="264"/>
      <c r="E100" s="264"/>
      <c r="F100" s="264"/>
      <c r="G100" s="264"/>
      <c r="H100" s="264"/>
      <c r="I100" s="264"/>
      <c r="J100" s="264"/>
      <c r="K100" s="264"/>
      <c r="L100" s="264"/>
      <c r="M100" s="264"/>
      <c r="N100" s="264"/>
      <c r="O100" s="264"/>
      <c r="P100" s="264"/>
      <c r="Q100" s="264"/>
      <c r="R100" s="264"/>
      <c r="S100" s="264"/>
      <c r="T100" s="264"/>
    </row>
    <row r="101" spans="1:20">
      <c r="A101" s="264"/>
      <c r="B101" s="264"/>
      <c r="C101" s="264"/>
      <c r="D101" s="264"/>
      <c r="E101" s="264"/>
      <c r="F101" s="264"/>
      <c r="G101" s="264"/>
      <c r="H101" s="264"/>
      <c r="I101" s="264"/>
      <c r="J101" s="264"/>
      <c r="K101" s="264"/>
      <c r="L101" s="264"/>
      <c r="M101" s="264"/>
      <c r="N101" s="264"/>
      <c r="O101" s="264"/>
      <c r="P101" s="264"/>
      <c r="Q101" s="264"/>
      <c r="R101" s="264"/>
      <c r="S101" s="264"/>
      <c r="T101" s="264"/>
    </row>
    <row r="102" spans="1:20">
      <c r="A102" s="264"/>
      <c r="B102" s="264"/>
      <c r="C102" s="264"/>
      <c r="D102" s="264"/>
      <c r="E102" s="264"/>
      <c r="F102" s="264"/>
      <c r="G102" s="264"/>
      <c r="H102" s="264"/>
      <c r="I102" s="264"/>
      <c r="J102" s="264"/>
      <c r="K102" s="264"/>
      <c r="L102" s="264"/>
      <c r="M102" s="264"/>
      <c r="N102" s="264"/>
      <c r="O102" s="264"/>
      <c r="P102" s="264"/>
      <c r="Q102" s="264"/>
      <c r="R102" s="264"/>
      <c r="S102" s="264"/>
      <c r="T102" s="264"/>
    </row>
    <row r="103" spans="1:20">
      <c r="A103" s="264"/>
      <c r="B103" s="264"/>
      <c r="C103" s="264"/>
      <c r="D103" s="264"/>
      <c r="E103" s="264"/>
      <c r="F103" s="264"/>
      <c r="G103" s="264"/>
      <c r="H103" s="264"/>
      <c r="I103" s="264"/>
      <c r="J103" s="264"/>
      <c r="K103" s="264"/>
      <c r="L103" s="264"/>
      <c r="M103" s="264"/>
      <c r="N103" s="264"/>
      <c r="O103" s="264"/>
      <c r="P103" s="264"/>
      <c r="Q103" s="264"/>
      <c r="R103" s="264"/>
      <c r="S103" s="264"/>
      <c r="T103" s="264"/>
    </row>
    <row r="104" spans="1:20">
      <c r="A104" s="264"/>
      <c r="B104" s="264"/>
      <c r="C104" s="264"/>
      <c r="D104" s="264"/>
      <c r="E104" s="264"/>
      <c r="F104" s="264"/>
      <c r="G104" s="264"/>
      <c r="H104" s="264"/>
      <c r="I104" s="264"/>
      <c r="J104" s="264"/>
      <c r="K104" s="264"/>
      <c r="L104" s="264"/>
      <c r="M104" s="264"/>
      <c r="N104" s="264"/>
      <c r="O104" s="264"/>
      <c r="P104" s="264"/>
      <c r="Q104" s="264"/>
      <c r="R104" s="264"/>
      <c r="S104" s="264"/>
      <c r="T104" s="264"/>
    </row>
    <row r="105" spans="1:20">
      <c r="A105" s="264"/>
      <c r="B105" s="264"/>
      <c r="C105" s="264"/>
      <c r="D105" s="264"/>
      <c r="E105" s="264"/>
      <c r="F105" s="264"/>
      <c r="G105" s="264"/>
      <c r="H105" s="264"/>
      <c r="I105" s="264"/>
      <c r="J105" s="264"/>
      <c r="K105" s="264"/>
      <c r="L105" s="264"/>
      <c r="M105" s="264"/>
      <c r="N105" s="264"/>
      <c r="O105" s="264"/>
      <c r="P105" s="264"/>
      <c r="Q105" s="264"/>
      <c r="R105" s="264"/>
      <c r="S105" s="264"/>
      <c r="T105" s="264"/>
    </row>
    <row r="106" spans="1:20">
      <c r="A106" s="264"/>
      <c r="B106" s="264"/>
      <c r="C106" s="264"/>
      <c r="D106" s="264"/>
      <c r="E106" s="264"/>
      <c r="F106" s="264"/>
      <c r="G106" s="264"/>
      <c r="H106" s="264"/>
      <c r="I106" s="264"/>
      <c r="J106" s="264"/>
      <c r="K106" s="264"/>
      <c r="L106" s="264"/>
      <c r="M106" s="264"/>
      <c r="N106" s="264"/>
      <c r="O106" s="264"/>
      <c r="P106" s="264"/>
      <c r="Q106" s="264"/>
      <c r="R106" s="264"/>
      <c r="S106" s="264"/>
      <c r="T106" s="264"/>
    </row>
    <row r="107" spans="1:20">
      <c r="A107" s="264"/>
      <c r="B107" s="264"/>
      <c r="C107" s="264"/>
      <c r="D107" s="264"/>
      <c r="E107" s="264"/>
      <c r="F107" s="264"/>
      <c r="G107" s="264"/>
      <c r="H107" s="264"/>
      <c r="I107" s="264"/>
      <c r="J107" s="264"/>
      <c r="K107" s="264"/>
      <c r="L107" s="264"/>
      <c r="M107" s="264"/>
      <c r="N107" s="264"/>
      <c r="O107" s="264"/>
      <c r="P107" s="264"/>
      <c r="Q107" s="264"/>
      <c r="R107" s="264"/>
      <c r="S107" s="264"/>
      <c r="T107" s="264"/>
    </row>
    <row r="108" spans="1:20">
      <c r="A108" s="264"/>
      <c r="B108" s="264"/>
      <c r="C108" s="264"/>
      <c r="D108" s="264"/>
      <c r="E108" s="264"/>
      <c r="F108" s="264"/>
      <c r="G108" s="264"/>
      <c r="H108" s="264"/>
      <c r="I108" s="264"/>
      <c r="J108" s="264"/>
      <c r="K108" s="264"/>
      <c r="L108" s="264"/>
      <c r="M108" s="264"/>
      <c r="N108" s="264"/>
      <c r="O108" s="264"/>
      <c r="P108" s="264"/>
      <c r="Q108" s="264"/>
      <c r="R108" s="264"/>
      <c r="S108" s="264"/>
      <c r="T108" s="264"/>
    </row>
    <row r="109" spans="1:20">
      <c r="A109" s="264"/>
      <c r="B109" s="264"/>
      <c r="C109" s="264"/>
      <c r="D109" s="264"/>
      <c r="E109" s="264"/>
      <c r="F109" s="264"/>
      <c r="G109" s="264"/>
      <c r="H109" s="264"/>
      <c r="I109" s="264"/>
      <c r="J109" s="264"/>
      <c r="K109" s="264"/>
      <c r="L109" s="264"/>
      <c r="M109" s="264"/>
      <c r="N109" s="264"/>
      <c r="O109" s="264"/>
      <c r="P109" s="264"/>
      <c r="Q109" s="264"/>
      <c r="R109" s="264"/>
      <c r="S109" s="264"/>
      <c r="T109" s="264"/>
    </row>
    <row r="110" spans="1:20">
      <c r="A110" s="264"/>
      <c r="B110" s="264"/>
      <c r="C110" s="264"/>
      <c r="D110" s="264"/>
      <c r="E110" s="264"/>
      <c r="F110" s="264"/>
      <c r="G110" s="264"/>
      <c r="H110" s="264"/>
      <c r="I110" s="264"/>
      <c r="J110" s="264"/>
      <c r="K110" s="264"/>
      <c r="L110" s="264"/>
      <c r="M110" s="264"/>
      <c r="N110" s="264"/>
      <c r="O110" s="264"/>
      <c r="P110" s="264"/>
      <c r="Q110" s="264"/>
      <c r="R110" s="264"/>
      <c r="S110" s="264"/>
      <c r="T110" s="264"/>
    </row>
    <row r="111" spans="1:20">
      <c r="A111" s="264"/>
      <c r="B111" s="264"/>
      <c r="C111" s="264"/>
      <c r="D111" s="264"/>
      <c r="E111" s="264"/>
      <c r="F111" s="264"/>
      <c r="G111" s="264"/>
      <c r="H111" s="264"/>
      <c r="I111" s="264"/>
      <c r="J111" s="264"/>
      <c r="K111" s="264"/>
      <c r="L111" s="264"/>
      <c r="M111" s="264"/>
      <c r="N111" s="264"/>
      <c r="O111" s="264"/>
      <c r="P111" s="264"/>
      <c r="Q111" s="264"/>
      <c r="R111" s="264"/>
      <c r="S111" s="264"/>
      <c r="T111" s="264"/>
    </row>
    <row r="112" spans="1:20">
      <c r="A112" s="264"/>
      <c r="B112" s="264"/>
      <c r="C112" s="264"/>
      <c r="D112" s="264"/>
      <c r="E112" s="264"/>
      <c r="F112" s="264"/>
      <c r="G112" s="264"/>
      <c r="H112" s="264"/>
      <c r="I112" s="264"/>
      <c r="J112" s="264"/>
      <c r="K112" s="264"/>
      <c r="L112" s="264"/>
      <c r="M112" s="264"/>
      <c r="N112" s="264"/>
      <c r="O112" s="264"/>
      <c r="P112" s="264"/>
      <c r="Q112" s="264"/>
      <c r="R112" s="264"/>
      <c r="S112" s="264"/>
      <c r="T112" s="264"/>
    </row>
    <row r="113" spans="1:20">
      <c r="A113" s="264"/>
      <c r="B113" s="264"/>
      <c r="C113" s="264"/>
      <c r="D113" s="264"/>
      <c r="E113" s="264"/>
      <c r="F113" s="264"/>
      <c r="G113" s="264"/>
      <c r="H113" s="264"/>
      <c r="I113" s="264"/>
      <c r="J113" s="264"/>
      <c r="K113" s="264"/>
      <c r="L113" s="264"/>
      <c r="M113" s="264"/>
      <c r="N113" s="264"/>
      <c r="O113" s="264"/>
      <c r="P113" s="264"/>
      <c r="Q113" s="264"/>
      <c r="R113" s="264"/>
      <c r="S113" s="264"/>
      <c r="T113" s="264"/>
    </row>
  </sheetData>
  <sheetProtection sheet="1" objects="1" scenarios="1" selectLockedCells="1"/>
  <mergeCells count="12">
    <mergeCell ref="D45:H45"/>
    <mergeCell ref="J45:L45"/>
    <mergeCell ref="D51:H51"/>
    <mergeCell ref="J51:L51"/>
    <mergeCell ref="D55:H55"/>
    <mergeCell ref="J55:L55"/>
    <mergeCell ref="D59:H59"/>
    <mergeCell ref="J59:L59"/>
    <mergeCell ref="D64:H64"/>
    <mergeCell ref="J64:L64"/>
    <mergeCell ref="D69:H69"/>
    <mergeCell ref="J69:L69"/>
  </mergeCells>
  <dataValidations xWindow="40" yWindow="355" count="3">
    <dataValidation type="list" allowBlank="1" showInputMessage="1" showErrorMessage="1" promptTitle="Selecione del desplegable" prompt="El resto de los datos se cumplimentarán automáticamente." sqref="P5" xr:uid="{1BD4A1E0-923E-4AF3-BADD-CD0CBF8ED588}">
      <formula1>Solicitudes</formula1>
    </dataValidation>
    <dataValidation allowBlank="1" showInputMessage="1" showErrorMessage="1" promptTitle="Seleccione del desplegable" prompt="Seleccione del desplegable" sqref="I30" xr:uid="{F0943673-7AA7-4269-824B-4D01A29A4845}"/>
    <dataValidation type="list" allowBlank="1" showInputMessage="1" showErrorMessage="1" promptTitle="Selecione del desplegable" sqref="H30" xr:uid="{E84426D2-AC35-43B0-B203-437CD4D330F6}">
      <formula1>Solicitudes</formula1>
    </dataValidation>
  </dataValidations>
  <hyperlinks>
    <hyperlink ref="J45:L45" location="'Orientaciones generales '!A1" display="'Orientaciones generales '!A1" xr:uid="{66C45923-C923-4D79-BB57-B55A58923537}"/>
    <hyperlink ref="J51:L51" location="'RELACIÓN DE CONTRATOS'!A1" display="'RELACIÓN DE CONTRATOS'!A1" xr:uid="{C19E1B07-EACB-4129-B4BB-66535259B85A}"/>
    <hyperlink ref="J55:L55" location="'RELACIÓN DE GASTOS'!A1" display="'RELACIÓN DE GASTOS'!A1" xr:uid="{1CE694B5-290E-4014-97E4-2DFFAF38AA48}"/>
    <hyperlink ref="J59:L59" location="'ACTUACIONES TIPO 16'!A1" display="'ACTUACIONES TIPO 16'!A1" xr:uid="{25ABDC3D-D04A-44E4-A362-CD239BF7D9EA}"/>
    <hyperlink ref="J64:L64" location="'TOTAL GASTOS'!A1" display="'TOTAL GASTOS'!A1" xr:uid="{4C80B25A-0146-4A2A-97C7-B9F249B19EEF}"/>
    <hyperlink ref="J69:L69" location="'DESVIACIONES PRESUPUESTARIAS'!A1" display="'DESVIACIONES PRESUPUESTARIAS'!A1" xr:uid="{76548761-0E36-4472-BEF9-D7C39EC5C6D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8FE61-DF5C-4239-BD7C-387088235142}">
  <sheetPr codeName="Hoja8"/>
  <dimension ref="A1:AH657"/>
  <sheetViews>
    <sheetView workbookViewId="0">
      <selection activeCell="AD1" sqref="AD1:AD4"/>
    </sheetView>
  </sheetViews>
  <sheetFormatPr baseColWidth="10" defaultRowHeight="14.4"/>
  <cols>
    <col min="1" max="1" width="17.44140625" customWidth="1"/>
    <col min="2" max="2" width="35.109375" bestFit="1" customWidth="1"/>
    <col min="4" max="4" width="42.109375" bestFit="1" customWidth="1"/>
    <col min="6" max="6" width="17.44140625" customWidth="1"/>
    <col min="11" max="11" width="23.88671875" customWidth="1"/>
    <col min="12" max="12" width="25.5546875" customWidth="1"/>
    <col min="18" max="18" width="42.6640625" customWidth="1"/>
    <col min="25" max="25" width="34.33203125" customWidth="1"/>
    <col min="26" max="26" width="29.88671875" customWidth="1"/>
    <col min="30" max="30" width="34" customWidth="1"/>
    <col min="31" max="31" width="28.44140625" customWidth="1"/>
    <col min="33" max="33" width="37.33203125" customWidth="1"/>
    <col min="34" max="34" width="25.33203125" customWidth="1"/>
  </cols>
  <sheetData>
    <row r="1" spans="1:34">
      <c r="A1" s="25" t="s">
        <v>1112</v>
      </c>
      <c r="B1" s="25" t="s">
        <v>464</v>
      </c>
      <c r="D1" s="25" t="s">
        <v>463</v>
      </c>
      <c r="F1" s="25" t="s">
        <v>1113</v>
      </c>
      <c r="K1" t="s">
        <v>1392</v>
      </c>
      <c r="L1" t="s">
        <v>463</v>
      </c>
      <c r="M1" t="s">
        <v>0</v>
      </c>
      <c r="N1" t="s">
        <v>1393</v>
      </c>
      <c r="R1" t="s">
        <v>1567</v>
      </c>
      <c r="S1" t="s">
        <v>1568</v>
      </c>
      <c r="Y1" t="s">
        <v>1641</v>
      </c>
      <c r="Z1" t="s">
        <v>1567</v>
      </c>
      <c r="AD1" t="s">
        <v>408</v>
      </c>
      <c r="AE1" t="s">
        <v>1695</v>
      </c>
      <c r="AF1" t="s">
        <v>1696</v>
      </c>
      <c r="AG1" t="s">
        <v>1697</v>
      </c>
      <c r="AH1" t="s">
        <v>1694</v>
      </c>
    </row>
    <row r="2" spans="1:34">
      <c r="A2" t="s">
        <v>1114</v>
      </c>
      <c r="B2" t="s">
        <v>466</v>
      </c>
      <c r="D2" t="s">
        <v>21</v>
      </c>
      <c r="F2" t="s">
        <v>1114</v>
      </c>
      <c r="K2" t="s">
        <v>1114</v>
      </c>
      <c r="L2" t="s">
        <v>21</v>
      </c>
      <c r="M2" t="s">
        <v>1394</v>
      </c>
      <c r="N2">
        <v>1000636.0700000001</v>
      </c>
      <c r="R2" t="s">
        <v>1781</v>
      </c>
      <c r="S2" t="s">
        <v>2162</v>
      </c>
      <c r="Y2" t="s">
        <v>1143</v>
      </c>
      <c r="Z2" t="s">
        <v>611</v>
      </c>
      <c r="AD2" t="s">
        <v>1681</v>
      </c>
      <c r="AE2" t="s">
        <v>394</v>
      </c>
      <c r="AF2" t="s">
        <v>413</v>
      </c>
      <c r="AG2" t="s">
        <v>1683</v>
      </c>
      <c r="AH2" t="s">
        <v>412</v>
      </c>
    </row>
    <row r="3" spans="1:34">
      <c r="A3" t="s">
        <v>1114</v>
      </c>
      <c r="B3" t="s">
        <v>1700</v>
      </c>
      <c r="D3" t="s">
        <v>21</v>
      </c>
      <c r="F3" t="s">
        <v>1115</v>
      </c>
      <c r="K3" t="s">
        <v>1115</v>
      </c>
      <c r="L3" t="s">
        <v>421</v>
      </c>
      <c r="M3" t="s">
        <v>1395</v>
      </c>
      <c r="N3">
        <v>1504755</v>
      </c>
      <c r="R3" t="s">
        <v>2106</v>
      </c>
      <c r="S3" t="s">
        <v>2163</v>
      </c>
      <c r="Y3" t="s">
        <v>1272</v>
      </c>
      <c r="Z3" t="s">
        <v>1057</v>
      </c>
      <c r="AD3" t="s">
        <v>413</v>
      </c>
      <c r="AE3" t="s">
        <v>1682</v>
      </c>
      <c r="AG3" t="s">
        <v>1693</v>
      </c>
    </row>
    <row r="4" spans="1:34">
      <c r="A4" t="s">
        <v>1115</v>
      </c>
      <c r="B4" t="s">
        <v>1701</v>
      </c>
      <c r="D4" t="s">
        <v>421</v>
      </c>
      <c r="F4" t="s">
        <v>1116</v>
      </c>
      <c r="K4" t="s">
        <v>1116</v>
      </c>
      <c r="L4" t="s">
        <v>22</v>
      </c>
      <c r="M4" t="s">
        <v>1396</v>
      </c>
      <c r="N4">
        <v>3630797.7800000003</v>
      </c>
      <c r="R4" t="s">
        <v>1766</v>
      </c>
      <c r="S4" t="s">
        <v>2164</v>
      </c>
      <c r="Y4" t="s">
        <v>1272</v>
      </c>
      <c r="Z4" t="s">
        <v>1058</v>
      </c>
      <c r="AD4" t="s">
        <v>412</v>
      </c>
      <c r="AE4" t="s">
        <v>1684</v>
      </c>
    </row>
    <row r="5" spans="1:34">
      <c r="A5" t="s">
        <v>1115</v>
      </c>
      <c r="B5" t="s">
        <v>1702</v>
      </c>
      <c r="D5" t="s">
        <v>421</v>
      </c>
      <c r="F5" t="s">
        <v>1117</v>
      </c>
      <c r="K5" t="s">
        <v>1117</v>
      </c>
      <c r="L5" t="s">
        <v>23</v>
      </c>
      <c r="M5" t="s">
        <v>1397</v>
      </c>
      <c r="N5">
        <v>3165491.08</v>
      </c>
      <c r="R5" t="s">
        <v>1713</v>
      </c>
      <c r="S5" t="s">
        <v>2165</v>
      </c>
      <c r="Y5" t="s">
        <v>1201</v>
      </c>
      <c r="Z5" t="s">
        <v>846</v>
      </c>
      <c r="AE5" t="s">
        <v>1685</v>
      </c>
    </row>
    <row r="6" spans="1:34">
      <c r="A6" t="s">
        <v>1115</v>
      </c>
      <c r="B6" t="s">
        <v>1703</v>
      </c>
      <c r="D6" t="s">
        <v>421</v>
      </c>
      <c r="F6" t="s">
        <v>1118</v>
      </c>
      <c r="K6" t="s">
        <v>1118</v>
      </c>
      <c r="L6" t="s">
        <v>24</v>
      </c>
      <c r="M6" t="s">
        <v>1398</v>
      </c>
      <c r="N6">
        <v>8748231.1899999995</v>
      </c>
      <c r="R6" t="s">
        <v>1815</v>
      </c>
      <c r="S6" t="s">
        <v>2166</v>
      </c>
      <c r="Y6" t="s">
        <v>1208</v>
      </c>
      <c r="Z6" t="s">
        <v>869</v>
      </c>
      <c r="AE6" t="s">
        <v>1686</v>
      </c>
    </row>
    <row r="7" spans="1:34">
      <c r="A7" t="s">
        <v>1115</v>
      </c>
      <c r="B7" t="s">
        <v>1704</v>
      </c>
      <c r="D7" t="s">
        <v>421</v>
      </c>
      <c r="F7" t="s">
        <v>1119</v>
      </c>
      <c r="K7" t="s">
        <v>1119</v>
      </c>
      <c r="L7" t="s">
        <v>25</v>
      </c>
      <c r="M7" t="s">
        <v>1399</v>
      </c>
      <c r="N7">
        <v>2918085.42</v>
      </c>
      <c r="R7" t="s">
        <v>1835</v>
      </c>
      <c r="S7" t="s">
        <v>2167</v>
      </c>
      <c r="Y7" t="s">
        <v>1248</v>
      </c>
      <c r="Z7" t="s">
        <v>989</v>
      </c>
      <c r="AE7" t="s">
        <v>1687</v>
      </c>
    </row>
    <row r="8" spans="1:34">
      <c r="A8" t="s">
        <v>1115</v>
      </c>
      <c r="B8" t="s">
        <v>1705</v>
      </c>
      <c r="D8" t="s">
        <v>421</v>
      </c>
      <c r="F8" t="s">
        <v>1120</v>
      </c>
      <c r="K8" t="s">
        <v>1120</v>
      </c>
      <c r="L8" t="s">
        <v>26</v>
      </c>
      <c r="M8" t="s">
        <v>1400</v>
      </c>
      <c r="N8">
        <v>5419935</v>
      </c>
      <c r="R8" t="s">
        <v>1841</v>
      </c>
      <c r="S8" t="s">
        <v>1580</v>
      </c>
      <c r="Y8" t="s">
        <v>1119</v>
      </c>
      <c r="Z8" t="s">
        <v>489</v>
      </c>
      <c r="AE8" t="s">
        <v>1688</v>
      </c>
    </row>
    <row r="9" spans="1:34">
      <c r="A9" t="s">
        <v>1116</v>
      </c>
      <c r="B9" t="s">
        <v>1706</v>
      </c>
      <c r="D9" t="s">
        <v>22</v>
      </c>
      <c r="F9" t="s">
        <v>1121</v>
      </c>
      <c r="K9" t="s">
        <v>1121</v>
      </c>
      <c r="L9" t="s">
        <v>27</v>
      </c>
      <c r="M9" t="s">
        <v>1401</v>
      </c>
      <c r="N9">
        <v>3944185.64</v>
      </c>
      <c r="R9" t="s">
        <v>1858</v>
      </c>
      <c r="S9" t="s">
        <v>2168</v>
      </c>
      <c r="Y9" t="s">
        <v>1119</v>
      </c>
      <c r="Z9" t="s">
        <v>491</v>
      </c>
      <c r="AE9" t="s">
        <v>1689</v>
      </c>
    </row>
    <row r="10" spans="1:34">
      <c r="A10" t="s">
        <v>1116</v>
      </c>
      <c r="B10" t="s">
        <v>1707</v>
      </c>
      <c r="D10" t="s">
        <v>22</v>
      </c>
      <c r="F10" t="s">
        <v>1122</v>
      </c>
      <c r="K10" t="s">
        <v>1122</v>
      </c>
      <c r="L10" t="s">
        <v>28</v>
      </c>
      <c r="M10" t="s">
        <v>1402</v>
      </c>
      <c r="N10">
        <v>7634367.2800000003</v>
      </c>
      <c r="R10" t="s">
        <v>1709</v>
      </c>
      <c r="S10" t="s">
        <v>2169</v>
      </c>
      <c r="Y10" t="s">
        <v>1119</v>
      </c>
      <c r="Z10" t="s">
        <v>490</v>
      </c>
      <c r="AE10" t="s">
        <v>1690</v>
      </c>
    </row>
    <row r="11" spans="1:34">
      <c r="A11" t="s">
        <v>1116</v>
      </c>
      <c r="B11" t="s">
        <v>1708</v>
      </c>
      <c r="D11" t="s">
        <v>22</v>
      </c>
      <c r="F11" t="s">
        <v>1123</v>
      </c>
      <c r="K11" t="s">
        <v>1123</v>
      </c>
      <c r="L11" t="s">
        <v>29</v>
      </c>
      <c r="M11" t="s">
        <v>1403</v>
      </c>
      <c r="N11">
        <v>1608689.7</v>
      </c>
      <c r="R11" t="s">
        <v>1822</v>
      </c>
      <c r="S11" t="s">
        <v>2170</v>
      </c>
      <c r="Y11" t="s">
        <v>1119</v>
      </c>
      <c r="Z11" t="s">
        <v>488</v>
      </c>
      <c r="AE11" t="s">
        <v>1691</v>
      </c>
    </row>
    <row r="12" spans="1:34">
      <c r="A12" t="s">
        <v>1117</v>
      </c>
      <c r="B12" t="s">
        <v>1709</v>
      </c>
      <c r="D12" t="s">
        <v>23</v>
      </c>
      <c r="F12" t="s">
        <v>1124</v>
      </c>
      <c r="K12" t="s">
        <v>1124</v>
      </c>
      <c r="L12" t="s">
        <v>30</v>
      </c>
      <c r="M12" t="s">
        <v>1404</v>
      </c>
      <c r="N12">
        <v>12108619.5</v>
      </c>
      <c r="R12" t="s">
        <v>1894</v>
      </c>
      <c r="S12" t="s">
        <v>2171</v>
      </c>
      <c r="Y12" t="s">
        <v>1251</v>
      </c>
      <c r="Z12" t="s">
        <v>994</v>
      </c>
      <c r="AE12" t="s">
        <v>1692</v>
      </c>
    </row>
    <row r="13" spans="1:34">
      <c r="A13" t="s">
        <v>1117</v>
      </c>
      <c r="B13" t="s">
        <v>479</v>
      </c>
      <c r="D13" t="s">
        <v>23</v>
      </c>
      <c r="F13" t="s">
        <v>1125</v>
      </c>
      <c r="K13" t="s">
        <v>1125</v>
      </c>
      <c r="L13" t="s">
        <v>31</v>
      </c>
      <c r="M13" t="s">
        <v>1405</v>
      </c>
      <c r="N13">
        <v>5629259.0300000003</v>
      </c>
      <c r="R13" t="s">
        <v>1930</v>
      </c>
      <c r="S13" t="s">
        <v>2172</v>
      </c>
      <c r="Y13" t="s">
        <v>1281</v>
      </c>
      <c r="Z13" t="s">
        <v>1076</v>
      </c>
      <c r="AE13" t="s">
        <v>392</v>
      </c>
    </row>
    <row r="14" spans="1:34">
      <c r="A14" t="s">
        <v>1117</v>
      </c>
      <c r="B14" t="s">
        <v>478</v>
      </c>
      <c r="D14" t="s">
        <v>23</v>
      </c>
      <c r="F14" t="s">
        <v>1126</v>
      </c>
      <c r="K14" t="s">
        <v>1126</v>
      </c>
      <c r="L14" t="s">
        <v>32</v>
      </c>
      <c r="M14" t="s">
        <v>1406</v>
      </c>
      <c r="N14">
        <v>2232169.8199999998</v>
      </c>
      <c r="R14" t="s">
        <v>1808</v>
      </c>
      <c r="S14" t="s">
        <v>2173</v>
      </c>
      <c r="Y14" t="s">
        <v>1185</v>
      </c>
      <c r="Z14" t="s">
        <v>800</v>
      </c>
    </row>
    <row r="15" spans="1:34">
      <c r="A15" t="s">
        <v>1117</v>
      </c>
      <c r="B15" t="s">
        <v>1710</v>
      </c>
      <c r="D15" t="s">
        <v>23</v>
      </c>
      <c r="F15" t="s">
        <v>1127</v>
      </c>
      <c r="K15" t="s">
        <v>1127</v>
      </c>
      <c r="L15" t="s">
        <v>33</v>
      </c>
      <c r="M15" t="s">
        <v>1407</v>
      </c>
      <c r="N15">
        <v>2670098.1599999997</v>
      </c>
      <c r="R15" t="s">
        <v>1905</v>
      </c>
      <c r="S15" t="s">
        <v>2174</v>
      </c>
      <c r="Y15" t="s">
        <v>1218</v>
      </c>
      <c r="Z15" t="s">
        <v>898</v>
      </c>
    </row>
    <row r="16" spans="1:34">
      <c r="A16" t="s">
        <v>1117</v>
      </c>
      <c r="B16" t="s">
        <v>1711</v>
      </c>
      <c r="D16" t="s">
        <v>23</v>
      </c>
      <c r="F16" t="s">
        <v>1128</v>
      </c>
      <c r="K16" t="s">
        <v>1128</v>
      </c>
      <c r="L16" t="s">
        <v>34</v>
      </c>
      <c r="M16" t="s">
        <v>1408</v>
      </c>
      <c r="N16">
        <v>7564275</v>
      </c>
      <c r="R16" t="s">
        <v>1914</v>
      </c>
      <c r="S16" t="s">
        <v>2175</v>
      </c>
      <c r="Y16" t="s">
        <v>1173</v>
      </c>
      <c r="Z16" t="s">
        <v>740</v>
      </c>
    </row>
    <row r="17" spans="1:26">
      <c r="A17" t="s">
        <v>1117</v>
      </c>
      <c r="B17" t="s">
        <v>1712</v>
      </c>
      <c r="D17" t="s">
        <v>23</v>
      </c>
      <c r="F17" t="s">
        <v>1129</v>
      </c>
      <c r="K17" t="s">
        <v>1129</v>
      </c>
      <c r="L17" t="s">
        <v>35</v>
      </c>
      <c r="M17" t="s">
        <v>1409</v>
      </c>
      <c r="N17">
        <v>4777560</v>
      </c>
      <c r="R17" t="s">
        <v>1974</v>
      </c>
      <c r="S17" t="s">
        <v>2176</v>
      </c>
      <c r="Y17" t="s">
        <v>1173</v>
      </c>
      <c r="Z17" t="s">
        <v>741</v>
      </c>
    </row>
    <row r="18" spans="1:26">
      <c r="A18" t="s">
        <v>1118</v>
      </c>
      <c r="B18" t="s">
        <v>1713</v>
      </c>
      <c r="D18" t="s">
        <v>24</v>
      </c>
      <c r="F18" t="s">
        <v>1130</v>
      </c>
      <c r="K18" t="s">
        <v>1130</v>
      </c>
      <c r="L18" t="s">
        <v>36</v>
      </c>
      <c r="M18" t="s">
        <v>1410</v>
      </c>
      <c r="N18">
        <v>2135881</v>
      </c>
      <c r="R18" t="s">
        <v>1795</v>
      </c>
      <c r="S18" t="s">
        <v>2177</v>
      </c>
      <c r="Y18" t="s">
        <v>1194</v>
      </c>
      <c r="Z18" t="s">
        <v>821</v>
      </c>
    </row>
    <row r="19" spans="1:26">
      <c r="A19" t="s">
        <v>1118</v>
      </c>
      <c r="B19" t="s">
        <v>483</v>
      </c>
      <c r="D19" t="s">
        <v>24</v>
      </c>
      <c r="F19" t="s">
        <v>1131</v>
      </c>
      <c r="K19" t="s">
        <v>1131</v>
      </c>
      <c r="L19" t="s">
        <v>37</v>
      </c>
      <c r="M19" t="s">
        <v>1411</v>
      </c>
      <c r="N19">
        <v>10205555.539999999</v>
      </c>
      <c r="R19" t="s">
        <v>1954</v>
      </c>
      <c r="S19" t="s">
        <v>2170</v>
      </c>
      <c r="Y19" t="s">
        <v>1194</v>
      </c>
      <c r="Z19" t="s">
        <v>820</v>
      </c>
    </row>
    <row r="20" spans="1:26">
      <c r="A20" t="s">
        <v>1118</v>
      </c>
      <c r="B20" t="s">
        <v>486</v>
      </c>
      <c r="D20" t="s">
        <v>24</v>
      </c>
      <c r="F20" t="s">
        <v>1132</v>
      </c>
      <c r="K20" t="s">
        <v>1132</v>
      </c>
      <c r="L20" t="s">
        <v>38</v>
      </c>
      <c r="M20" t="s">
        <v>1412</v>
      </c>
      <c r="N20">
        <v>2880000</v>
      </c>
      <c r="R20" t="s">
        <v>1971</v>
      </c>
      <c r="S20" t="s">
        <v>2170</v>
      </c>
      <c r="Y20" t="s">
        <v>1194</v>
      </c>
      <c r="Z20" t="s">
        <v>822</v>
      </c>
    </row>
    <row r="21" spans="1:26">
      <c r="A21" t="s">
        <v>1118</v>
      </c>
      <c r="B21" t="s">
        <v>1714</v>
      </c>
      <c r="D21" t="s">
        <v>24</v>
      </c>
      <c r="F21" t="s">
        <v>1133</v>
      </c>
      <c r="K21" t="s">
        <v>1133</v>
      </c>
      <c r="L21" t="s">
        <v>39</v>
      </c>
      <c r="M21" t="s">
        <v>1413</v>
      </c>
      <c r="N21">
        <v>918855</v>
      </c>
      <c r="R21" t="s">
        <v>1882</v>
      </c>
      <c r="S21" t="s">
        <v>1617</v>
      </c>
      <c r="Y21" t="s">
        <v>1190</v>
      </c>
      <c r="Z21" t="s">
        <v>806</v>
      </c>
    </row>
    <row r="22" spans="1:26">
      <c r="A22" t="s">
        <v>1118</v>
      </c>
      <c r="B22" t="s">
        <v>1715</v>
      </c>
      <c r="D22" t="s">
        <v>24</v>
      </c>
      <c r="F22" t="s">
        <v>1134</v>
      </c>
      <c r="K22" t="s">
        <v>1134</v>
      </c>
      <c r="L22" t="s">
        <v>40</v>
      </c>
      <c r="M22" t="s">
        <v>1414</v>
      </c>
      <c r="N22">
        <v>2293051.08</v>
      </c>
      <c r="R22" t="s">
        <v>1799</v>
      </c>
      <c r="S22" t="s">
        <v>2178</v>
      </c>
      <c r="Y22" t="s">
        <v>1225</v>
      </c>
      <c r="Z22" t="s">
        <v>931</v>
      </c>
    </row>
    <row r="23" spans="1:26">
      <c r="A23" t="s">
        <v>1118</v>
      </c>
      <c r="B23" t="s">
        <v>1716</v>
      </c>
      <c r="D23" t="s">
        <v>24</v>
      </c>
      <c r="F23" t="s">
        <v>1135</v>
      </c>
      <c r="K23" t="s">
        <v>1135</v>
      </c>
      <c r="L23" t="s">
        <v>41</v>
      </c>
      <c r="M23" t="s">
        <v>1415</v>
      </c>
      <c r="N23">
        <v>2752484.31</v>
      </c>
      <c r="R23" t="s">
        <v>1917</v>
      </c>
      <c r="S23" t="s">
        <v>2179</v>
      </c>
      <c r="Y23" t="s">
        <v>1190</v>
      </c>
      <c r="Z23" t="s">
        <v>808</v>
      </c>
    </row>
    <row r="24" spans="1:26">
      <c r="A24" t="s">
        <v>1118</v>
      </c>
      <c r="B24" t="s">
        <v>1717</v>
      </c>
      <c r="D24" t="s">
        <v>24</v>
      </c>
      <c r="F24" t="s">
        <v>1136</v>
      </c>
      <c r="K24" t="s">
        <v>1136</v>
      </c>
      <c r="L24" t="s">
        <v>42</v>
      </c>
      <c r="M24" t="s">
        <v>1416</v>
      </c>
      <c r="N24">
        <v>2829175.6999999997</v>
      </c>
      <c r="R24" t="s">
        <v>2020</v>
      </c>
      <c r="S24" t="s">
        <v>2180</v>
      </c>
      <c r="Y24" t="s">
        <v>1190</v>
      </c>
      <c r="Z24" t="s">
        <v>807</v>
      </c>
    </row>
    <row r="25" spans="1:26">
      <c r="A25" t="s">
        <v>1119</v>
      </c>
      <c r="B25" t="s">
        <v>1718</v>
      </c>
      <c r="D25" t="s">
        <v>25</v>
      </c>
      <c r="F25" t="s">
        <v>1137</v>
      </c>
      <c r="K25" t="s">
        <v>1137</v>
      </c>
      <c r="L25" t="s">
        <v>576</v>
      </c>
      <c r="M25" t="s">
        <v>1417</v>
      </c>
      <c r="N25">
        <v>40000000</v>
      </c>
      <c r="R25" t="s">
        <v>2026</v>
      </c>
      <c r="S25" t="s">
        <v>2181</v>
      </c>
      <c r="Y25" t="s">
        <v>1271</v>
      </c>
      <c r="Z25" t="s">
        <v>1056</v>
      </c>
    </row>
    <row r="26" spans="1:26">
      <c r="A26" t="s">
        <v>1119</v>
      </c>
      <c r="B26" t="s">
        <v>1719</v>
      </c>
      <c r="D26" t="s">
        <v>25</v>
      </c>
      <c r="F26" t="s">
        <v>1138</v>
      </c>
      <c r="K26" t="s">
        <v>1138</v>
      </c>
      <c r="L26" t="s">
        <v>44</v>
      </c>
      <c r="M26" t="s">
        <v>1418</v>
      </c>
      <c r="N26">
        <v>2045000</v>
      </c>
      <c r="R26" t="s">
        <v>2032</v>
      </c>
      <c r="S26" t="s">
        <v>2182</v>
      </c>
      <c r="Y26" t="s">
        <v>1225</v>
      </c>
      <c r="Z26" t="s">
        <v>930</v>
      </c>
    </row>
    <row r="27" spans="1:26">
      <c r="A27" t="s">
        <v>1119</v>
      </c>
      <c r="B27" t="s">
        <v>1720</v>
      </c>
      <c r="D27" t="s">
        <v>25</v>
      </c>
      <c r="F27" t="s">
        <v>1139</v>
      </c>
      <c r="K27" t="s">
        <v>1139</v>
      </c>
      <c r="L27" t="s">
        <v>45</v>
      </c>
      <c r="M27" t="s">
        <v>1419</v>
      </c>
      <c r="N27">
        <v>3706207.35</v>
      </c>
      <c r="R27" t="s">
        <v>2050</v>
      </c>
      <c r="S27" t="s">
        <v>2166</v>
      </c>
      <c r="Y27" t="s">
        <v>1225</v>
      </c>
      <c r="Z27" t="s">
        <v>929</v>
      </c>
    </row>
    <row r="28" spans="1:26">
      <c r="A28" t="s">
        <v>1119</v>
      </c>
      <c r="B28" t="s">
        <v>1721</v>
      </c>
      <c r="D28" t="s">
        <v>25</v>
      </c>
      <c r="F28" t="s">
        <v>1140</v>
      </c>
      <c r="K28" t="s">
        <v>1140</v>
      </c>
      <c r="L28" t="s">
        <v>46</v>
      </c>
      <c r="M28" t="s">
        <v>1420</v>
      </c>
      <c r="N28">
        <v>1196711.3399999999</v>
      </c>
      <c r="R28" t="s">
        <v>1918</v>
      </c>
      <c r="S28" t="s">
        <v>1629</v>
      </c>
      <c r="Y28" t="s">
        <v>1114</v>
      </c>
      <c r="Z28" t="s">
        <v>466</v>
      </c>
    </row>
    <row r="29" spans="1:26">
      <c r="A29" t="s">
        <v>1120</v>
      </c>
      <c r="B29" t="s">
        <v>1722</v>
      </c>
      <c r="D29" t="s">
        <v>26</v>
      </c>
      <c r="F29" t="s">
        <v>1141</v>
      </c>
      <c r="K29" t="s">
        <v>1141</v>
      </c>
      <c r="L29" t="s">
        <v>47</v>
      </c>
      <c r="M29" t="s">
        <v>1421</v>
      </c>
      <c r="N29">
        <v>3922425</v>
      </c>
      <c r="R29" t="s">
        <v>2021</v>
      </c>
      <c r="S29" t="s">
        <v>2183</v>
      </c>
      <c r="Y29" t="s">
        <v>1114</v>
      </c>
      <c r="Z29" t="s">
        <v>465</v>
      </c>
    </row>
    <row r="30" spans="1:26">
      <c r="A30" t="s">
        <v>1120</v>
      </c>
      <c r="B30" t="s">
        <v>1723</v>
      </c>
      <c r="D30" t="s">
        <v>26</v>
      </c>
      <c r="F30" t="s">
        <v>1142</v>
      </c>
      <c r="K30" t="s">
        <v>1142</v>
      </c>
      <c r="L30" t="s">
        <v>48</v>
      </c>
      <c r="M30" t="s">
        <v>1422</v>
      </c>
      <c r="N30">
        <v>2016017</v>
      </c>
      <c r="R30" t="s">
        <v>2027</v>
      </c>
      <c r="S30" t="s">
        <v>2184</v>
      </c>
      <c r="Y30" t="s">
        <v>1243</v>
      </c>
      <c r="Z30" t="s">
        <v>973</v>
      </c>
    </row>
    <row r="31" spans="1:26">
      <c r="A31" t="s">
        <v>1120</v>
      </c>
      <c r="B31" t="s">
        <v>1724</v>
      </c>
      <c r="D31" t="s">
        <v>26</v>
      </c>
      <c r="F31" t="s">
        <v>1143</v>
      </c>
      <c r="K31" t="s">
        <v>1143</v>
      </c>
      <c r="L31" t="s">
        <v>49</v>
      </c>
      <c r="M31" t="s">
        <v>1423</v>
      </c>
      <c r="N31">
        <v>1034134.67</v>
      </c>
      <c r="R31" t="s">
        <v>1919</v>
      </c>
      <c r="S31" t="s">
        <v>1630</v>
      </c>
      <c r="Y31" t="s">
        <v>1136</v>
      </c>
      <c r="Z31" t="s">
        <v>572</v>
      </c>
    </row>
    <row r="32" spans="1:26">
      <c r="A32" t="s">
        <v>1120</v>
      </c>
      <c r="B32" t="s">
        <v>1725</v>
      </c>
      <c r="D32" t="s">
        <v>26</v>
      </c>
      <c r="F32" t="s">
        <v>1144</v>
      </c>
      <c r="K32" t="s">
        <v>1144</v>
      </c>
      <c r="L32" t="s">
        <v>50</v>
      </c>
      <c r="M32" t="s">
        <v>1424</v>
      </c>
      <c r="N32">
        <v>3693710.0100000002</v>
      </c>
      <c r="R32" t="s">
        <v>2028</v>
      </c>
      <c r="S32" t="s">
        <v>2185</v>
      </c>
      <c r="Y32" t="s">
        <v>1180</v>
      </c>
      <c r="Z32" t="s">
        <v>767</v>
      </c>
    </row>
    <row r="33" spans="1:26">
      <c r="A33" t="s">
        <v>1120</v>
      </c>
      <c r="B33" t="s">
        <v>1726</v>
      </c>
      <c r="D33" t="s">
        <v>26</v>
      </c>
      <c r="F33" t="s">
        <v>1145</v>
      </c>
      <c r="K33" t="s">
        <v>1145</v>
      </c>
      <c r="L33" t="s">
        <v>51</v>
      </c>
      <c r="M33" t="s">
        <v>1425</v>
      </c>
      <c r="N33">
        <v>2020740.82</v>
      </c>
      <c r="R33" t="s">
        <v>1722</v>
      </c>
      <c r="S33" t="s">
        <v>2186</v>
      </c>
      <c r="Y33" t="s">
        <v>1136</v>
      </c>
      <c r="Z33" t="s">
        <v>573</v>
      </c>
    </row>
    <row r="34" spans="1:26">
      <c r="A34" t="s">
        <v>1120</v>
      </c>
      <c r="B34" t="s">
        <v>1727</v>
      </c>
      <c r="D34" t="s">
        <v>26</v>
      </c>
      <c r="F34" t="s">
        <v>1146</v>
      </c>
      <c r="K34" t="s">
        <v>1146</v>
      </c>
      <c r="L34" t="s">
        <v>52</v>
      </c>
      <c r="M34" t="s">
        <v>1426</v>
      </c>
      <c r="N34">
        <v>8894442</v>
      </c>
      <c r="R34" t="s">
        <v>1786</v>
      </c>
      <c r="S34" t="s">
        <v>2187</v>
      </c>
      <c r="Y34" t="s">
        <v>1180</v>
      </c>
      <c r="Z34" t="s">
        <v>765</v>
      </c>
    </row>
    <row r="35" spans="1:26">
      <c r="A35" t="s">
        <v>1120</v>
      </c>
      <c r="B35" t="s">
        <v>1728</v>
      </c>
      <c r="D35" t="s">
        <v>26</v>
      </c>
      <c r="F35" t="s">
        <v>1147</v>
      </c>
      <c r="K35" t="s">
        <v>1147</v>
      </c>
      <c r="L35" t="s">
        <v>53</v>
      </c>
      <c r="M35" t="s">
        <v>1427</v>
      </c>
      <c r="N35">
        <v>10512741.109999999</v>
      </c>
      <c r="R35" t="s">
        <v>1896</v>
      </c>
      <c r="S35" t="s">
        <v>2188</v>
      </c>
      <c r="Y35" t="s">
        <v>1180</v>
      </c>
      <c r="Z35" t="s">
        <v>766</v>
      </c>
    </row>
    <row r="36" spans="1:26">
      <c r="A36" t="s">
        <v>1120</v>
      </c>
      <c r="B36" t="s">
        <v>1729</v>
      </c>
      <c r="D36" t="s">
        <v>26</v>
      </c>
      <c r="F36" t="s">
        <v>1148</v>
      </c>
      <c r="K36" t="s">
        <v>1148</v>
      </c>
      <c r="L36" t="s">
        <v>54</v>
      </c>
      <c r="M36" t="s">
        <v>1428</v>
      </c>
      <c r="N36">
        <v>6330425.7799999993</v>
      </c>
      <c r="R36" t="s">
        <v>1956</v>
      </c>
      <c r="S36" t="s">
        <v>2189</v>
      </c>
      <c r="Y36" t="s">
        <v>1180</v>
      </c>
      <c r="Z36" t="s">
        <v>763</v>
      </c>
    </row>
    <row r="37" spans="1:26">
      <c r="A37" t="s">
        <v>1120</v>
      </c>
      <c r="B37" t="s">
        <v>1730</v>
      </c>
      <c r="D37" t="s">
        <v>26</v>
      </c>
      <c r="F37" t="s">
        <v>1149</v>
      </c>
      <c r="K37" t="s">
        <v>1149</v>
      </c>
      <c r="L37" t="s">
        <v>55</v>
      </c>
      <c r="M37" t="s">
        <v>1429</v>
      </c>
      <c r="N37">
        <v>3966030</v>
      </c>
      <c r="R37" t="s">
        <v>1996</v>
      </c>
      <c r="S37" t="s">
        <v>2190</v>
      </c>
      <c r="Y37" t="s">
        <v>1136</v>
      </c>
      <c r="Z37" t="s">
        <v>574</v>
      </c>
    </row>
    <row r="38" spans="1:26">
      <c r="A38" t="s">
        <v>1121</v>
      </c>
      <c r="B38" t="s">
        <v>501</v>
      </c>
      <c r="D38" t="s">
        <v>27</v>
      </c>
      <c r="F38" t="s">
        <v>1150</v>
      </c>
      <c r="K38" t="s">
        <v>1150</v>
      </c>
      <c r="L38" t="s">
        <v>56</v>
      </c>
      <c r="M38" t="s">
        <v>1430</v>
      </c>
      <c r="N38">
        <v>4053109.54</v>
      </c>
      <c r="R38" t="s">
        <v>2039</v>
      </c>
      <c r="S38" t="s">
        <v>2191</v>
      </c>
      <c r="Y38" t="s">
        <v>1136</v>
      </c>
      <c r="Z38" t="s">
        <v>575</v>
      </c>
    </row>
    <row r="39" spans="1:26">
      <c r="A39" t="s">
        <v>1121</v>
      </c>
      <c r="B39" t="s">
        <v>1731</v>
      </c>
      <c r="D39" t="s">
        <v>27</v>
      </c>
      <c r="F39" t="s">
        <v>1151</v>
      </c>
      <c r="K39" t="s">
        <v>1151</v>
      </c>
      <c r="L39" t="s">
        <v>57</v>
      </c>
      <c r="M39" t="s">
        <v>1431</v>
      </c>
      <c r="N39">
        <v>230629.72</v>
      </c>
      <c r="R39" t="s">
        <v>2058</v>
      </c>
      <c r="S39" t="s">
        <v>2192</v>
      </c>
      <c r="Y39" t="s">
        <v>1136</v>
      </c>
      <c r="Z39" t="s">
        <v>571</v>
      </c>
    </row>
    <row r="40" spans="1:26">
      <c r="A40" t="s">
        <v>1121</v>
      </c>
      <c r="B40" t="s">
        <v>1732</v>
      </c>
      <c r="D40" t="s">
        <v>27</v>
      </c>
      <c r="F40" t="s">
        <v>1152</v>
      </c>
      <c r="K40" t="s">
        <v>1152</v>
      </c>
      <c r="L40" t="s">
        <v>58</v>
      </c>
      <c r="M40" t="s">
        <v>1432</v>
      </c>
      <c r="N40">
        <v>15577654.68</v>
      </c>
      <c r="R40" t="s">
        <v>2059</v>
      </c>
      <c r="S40" t="s">
        <v>2193</v>
      </c>
      <c r="Y40" t="s">
        <v>1150</v>
      </c>
      <c r="Z40" t="s">
        <v>650</v>
      </c>
    </row>
    <row r="41" spans="1:26">
      <c r="A41" t="s">
        <v>1121</v>
      </c>
      <c r="B41" t="s">
        <v>1733</v>
      </c>
      <c r="D41" t="s">
        <v>27</v>
      </c>
      <c r="F41" t="s">
        <v>1153</v>
      </c>
      <c r="K41" t="s">
        <v>1153</v>
      </c>
      <c r="L41" t="s">
        <v>59</v>
      </c>
      <c r="M41" t="s">
        <v>1433</v>
      </c>
      <c r="N41">
        <v>13466925</v>
      </c>
      <c r="R41" t="s">
        <v>2072</v>
      </c>
      <c r="S41" t="s">
        <v>1602</v>
      </c>
      <c r="Y41" t="s">
        <v>1258</v>
      </c>
      <c r="Z41" t="s">
        <v>1024</v>
      </c>
    </row>
    <row r="42" spans="1:26">
      <c r="A42" t="s">
        <v>1121</v>
      </c>
      <c r="B42" t="s">
        <v>1734</v>
      </c>
      <c r="D42" t="s">
        <v>27</v>
      </c>
      <c r="F42" t="s">
        <v>1154</v>
      </c>
      <c r="K42" t="s">
        <v>1154</v>
      </c>
      <c r="L42" t="s">
        <v>60</v>
      </c>
      <c r="M42" t="s">
        <v>1434</v>
      </c>
      <c r="N42">
        <v>542015</v>
      </c>
      <c r="R42" t="s">
        <v>2079</v>
      </c>
      <c r="S42" t="s">
        <v>2194</v>
      </c>
      <c r="Y42" t="s">
        <v>1258</v>
      </c>
      <c r="Z42" t="s">
        <v>1020</v>
      </c>
    </row>
    <row r="43" spans="1:26">
      <c r="A43" t="s">
        <v>1122</v>
      </c>
      <c r="B43" t="s">
        <v>512</v>
      </c>
      <c r="D43" t="s">
        <v>28</v>
      </c>
      <c r="F43" t="s">
        <v>1155</v>
      </c>
      <c r="K43" t="s">
        <v>1155</v>
      </c>
      <c r="L43" t="s">
        <v>61</v>
      </c>
      <c r="M43" t="s">
        <v>1435</v>
      </c>
      <c r="N43">
        <v>274372.90999999997</v>
      </c>
      <c r="R43" t="s">
        <v>2093</v>
      </c>
      <c r="S43" t="s">
        <v>1603</v>
      </c>
      <c r="Y43" t="s">
        <v>1258</v>
      </c>
      <c r="Z43" t="s">
        <v>1023</v>
      </c>
    </row>
    <row r="44" spans="1:26">
      <c r="A44" t="s">
        <v>1122</v>
      </c>
      <c r="B44" t="s">
        <v>508</v>
      </c>
      <c r="D44" t="s">
        <v>28</v>
      </c>
      <c r="F44" t="s">
        <v>1156</v>
      </c>
      <c r="K44" t="s">
        <v>1156</v>
      </c>
      <c r="L44" t="s">
        <v>62</v>
      </c>
      <c r="M44" t="s">
        <v>1436</v>
      </c>
      <c r="N44">
        <v>2293615.61</v>
      </c>
      <c r="R44" t="s">
        <v>2098</v>
      </c>
      <c r="S44" t="s">
        <v>2195</v>
      </c>
      <c r="Y44" t="s">
        <v>1138</v>
      </c>
      <c r="Z44" t="s">
        <v>598</v>
      </c>
    </row>
    <row r="45" spans="1:26">
      <c r="A45" t="s">
        <v>1122</v>
      </c>
      <c r="B45" t="s">
        <v>514</v>
      </c>
      <c r="D45" t="s">
        <v>28</v>
      </c>
      <c r="F45" t="s">
        <v>1157</v>
      </c>
      <c r="K45" t="s">
        <v>1157</v>
      </c>
      <c r="L45" t="s">
        <v>63</v>
      </c>
      <c r="M45" t="s">
        <v>1437</v>
      </c>
      <c r="N45">
        <v>2366050.15</v>
      </c>
      <c r="R45" t="s">
        <v>1787</v>
      </c>
      <c r="S45" t="s">
        <v>2196</v>
      </c>
      <c r="Y45" t="s">
        <v>1138</v>
      </c>
      <c r="Z45" t="s">
        <v>597</v>
      </c>
    </row>
    <row r="46" spans="1:26">
      <c r="A46" t="s">
        <v>1122</v>
      </c>
      <c r="B46" t="s">
        <v>507</v>
      </c>
      <c r="D46" t="s">
        <v>28</v>
      </c>
      <c r="F46" t="s">
        <v>1158</v>
      </c>
      <c r="K46" t="s">
        <v>1158</v>
      </c>
      <c r="L46" t="s">
        <v>64</v>
      </c>
      <c r="M46" t="s">
        <v>1438</v>
      </c>
      <c r="N46">
        <v>1042539.06</v>
      </c>
      <c r="R46" t="s">
        <v>2073</v>
      </c>
      <c r="S46" t="s">
        <v>1604</v>
      </c>
      <c r="Y46" t="s">
        <v>1258</v>
      </c>
      <c r="Z46" t="s">
        <v>1021</v>
      </c>
    </row>
    <row r="47" spans="1:26">
      <c r="A47" t="s">
        <v>1122</v>
      </c>
      <c r="B47" t="s">
        <v>511</v>
      </c>
      <c r="D47" t="s">
        <v>28</v>
      </c>
      <c r="F47" t="s">
        <v>1159</v>
      </c>
      <c r="K47" t="s">
        <v>1159</v>
      </c>
      <c r="L47" t="s">
        <v>65</v>
      </c>
      <c r="M47" t="s">
        <v>1439</v>
      </c>
      <c r="N47">
        <v>1067854.71</v>
      </c>
      <c r="R47" t="s">
        <v>2074</v>
      </c>
      <c r="S47" t="s">
        <v>2197</v>
      </c>
      <c r="Y47" t="s">
        <v>1258</v>
      </c>
      <c r="Z47" t="s">
        <v>1019</v>
      </c>
    </row>
    <row r="48" spans="1:26">
      <c r="A48" t="s">
        <v>1122</v>
      </c>
      <c r="B48" t="s">
        <v>510</v>
      </c>
      <c r="D48" t="s">
        <v>28</v>
      </c>
      <c r="F48" t="s">
        <v>1160</v>
      </c>
      <c r="K48" t="s">
        <v>1160</v>
      </c>
      <c r="L48" t="s">
        <v>66</v>
      </c>
      <c r="M48" t="s">
        <v>1440</v>
      </c>
      <c r="N48">
        <v>1751834.78</v>
      </c>
      <c r="R48" t="s">
        <v>1758</v>
      </c>
      <c r="S48" t="s">
        <v>2190</v>
      </c>
      <c r="Y48" t="s">
        <v>1165</v>
      </c>
      <c r="Z48" t="s">
        <v>705</v>
      </c>
    </row>
    <row r="49" spans="1:26">
      <c r="A49" t="s">
        <v>1122</v>
      </c>
      <c r="B49" t="s">
        <v>1735</v>
      </c>
      <c r="D49" t="s">
        <v>28</v>
      </c>
      <c r="F49" t="s">
        <v>1161</v>
      </c>
      <c r="K49" t="s">
        <v>1161</v>
      </c>
      <c r="L49" t="s">
        <v>67</v>
      </c>
      <c r="M49" t="s">
        <v>1441</v>
      </c>
      <c r="N49">
        <v>4602990.2699999996</v>
      </c>
      <c r="R49" t="s">
        <v>1946</v>
      </c>
      <c r="S49" t="s">
        <v>2198</v>
      </c>
      <c r="Y49" t="s">
        <v>1258</v>
      </c>
      <c r="Z49" t="s">
        <v>1022</v>
      </c>
    </row>
    <row r="50" spans="1:26">
      <c r="A50" t="s">
        <v>1122</v>
      </c>
      <c r="B50" t="s">
        <v>1736</v>
      </c>
      <c r="D50" t="s">
        <v>28</v>
      </c>
      <c r="F50" t="s">
        <v>1162</v>
      </c>
      <c r="K50" t="s">
        <v>1162</v>
      </c>
      <c r="L50" t="s">
        <v>58</v>
      </c>
      <c r="M50" t="s">
        <v>1432</v>
      </c>
      <c r="N50">
        <v>4026000</v>
      </c>
      <c r="R50" t="s">
        <v>2017</v>
      </c>
      <c r="S50" t="s">
        <v>2199</v>
      </c>
      <c r="Y50" t="s">
        <v>1138</v>
      </c>
      <c r="Z50" t="s">
        <v>596</v>
      </c>
    </row>
    <row r="51" spans="1:26">
      <c r="A51" t="s">
        <v>1122</v>
      </c>
      <c r="B51" t="s">
        <v>1737</v>
      </c>
      <c r="D51" t="s">
        <v>28</v>
      </c>
      <c r="F51" t="s">
        <v>1163</v>
      </c>
      <c r="K51" t="s">
        <v>1163</v>
      </c>
      <c r="L51" t="s">
        <v>68</v>
      </c>
      <c r="M51" t="s">
        <v>1442</v>
      </c>
      <c r="N51">
        <v>2525662.33</v>
      </c>
      <c r="R51" t="s">
        <v>2042</v>
      </c>
      <c r="S51" t="s">
        <v>2200</v>
      </c>
      <c r="Y51" t="s">
        <v>1138</v>
      </c>
      <c r="Z51" t="s">
        <v>595</v>
      </c>
    </row>
    <row r="52" spans="1:26">
      <c r="A52" t="s">
        <v>1123</v>
      </c>
      <c r="B52" t="s">
        <v>1738</v>
      </c>
      <c r="D52" t="s">
        <v>29</v>
      </c>
      <c r="F52" t="s">
        <v>1164</v>
      </c>
      <c r="K52" t="s">
        <v>1164</v>
      </c>
      <c r="L52" t="s">
        <v>69</v>
      </c>
      <c r="M52" t="s">
        <v>1443</v>
      </c>
      <c r="N52">
        <v>1191076</v>
      </c>
      <c r="R52" t="s">
        <v>2089</v>
      </c>
      <c r="S52" t="s">
        <v>2201</v>
      </c>
      <c r="Y52" t="s">
        <v>1258</v>
      </c>
      <c r="Z52" t="s">
        <v>1018</v>
      </c>
    </row>
    <row r="53" spans="1:26">
      <c r="A53" t="s">
        <v>1124</v>
      </c>
      <c r="B53" t="s">
        <v>524</v>
      </c>
      <c r="D53" t="s">
        <v>30</v>
      </c>
      <c r="F53" t="s">
        <v>1165</v>
      </c>
      <c r="K53" t="s">
        <v>1165</v>
      </c>
      <c r="L53" t="s">
        <v>70</v>
      </c>
      <c r="M53" t="s">
        <v>1444</v>
      </c>
      <c r="N53">
        <v>6511640.8499999996</v>
      </c>
      <c r="R53" t="s">
        <v>2109</v>
      </c>
      <c r="S53" t="s">
        <v>2202</v>
      </c>
      <c r="Y53" t="s">
        <v>1150</v>
      </c>
      <c r="Z53" t="s">
        <v>654</v>
      </c>
    </row>
    <row r="54" spans="1:26">
      <c r="A54" t="s">
        <v>1124</v>
      </c>
      <c r="B54" t="s">
        <v>525</v>
      </c>
      <c r="D54" t="s">
        <v>30</v>
      </c>
      <c r="F54" t="s">
        <v>1166</v>
      </c>
      <c r="K54" t="s">
        <v>1166</v>
      </c>
      <c r="L54" t="s">
        <v>71</v>
      </c>
      <c r="M54" t="s">
        <v>1445</v>
      </c>
      <c r="N54">
        <v>6077250</v>
      </c>
      <c r="R54" t="s">
        <v>2122</v>
      </c>
      <c r="S54" t="s">
        <v>1605</v>
      </c>
      <c r="Y54" t="s">
        <v>1150</v>
      </c>
      <c r="Z54" t="s">
        <v>651</v>
      </c>
    </row>
    <row r="55" spans="1:26">
      <c r="A55" t="s">
        <v>1124</v>
      </c>
      <c r="B55" t="s">
        <v>523</v>
      </c>
      <c r="D55" t="s">
        <v>30</v>
      </c>
      <c r="F55" t="s">
        <v>1167</v>
      </c>
      <c r="K55" t="s">
        <v>1167</v>
      </c>
      <c r="L55" t="s">
        <v>72</v>
      </c>
      <c r="M55" t="s">
        <v>1446</v>
      </c>
      <c r="N55">
        <v>1424970</v>
      </c>
      <c r="R55" t="s">
        <v>2128</v>
      </c>
      <c r="S55" t="s">
        <v>2203</v>
      </c>
      <c r="Y55" t="s">
        <v>1287</v>
      </c>
      <c r="Z55" t="s">
        <v>1100</v>
      </c>
    </row>
    <row r="56" spans="1:26">
      <c r="A56" t="s">
        <v>1124</v>
      </c>
      <c r="B56" t="s">
        <v>521</v>
      </c>
      <c r="D56" t="s">
        <v>30</v>
      </c>
      <c r="F56" t="s">
        <v>1168</v>
      </c>
      <c r="K56" t="s">
        <v>1168</v>
      </c>
      <c r="L56" t="s">
        <v>73</v>
      </c>
      <c r="M56" t="s">
        <v>1447</v>
      </c>
      <c r="N56">
        <v>6472665</v>
      </c>
      <c r="R56" t="s">
        <v>1940</v>
      </c>
      <c r="S56" t="s">
        <v>1570</v>
      </c>
      <c r="Y56" t="s">
        <v>1287</v>
      </c>
      <c r="Z56" t="s">
        <v>1099</v>
      </c>
    </row>
    <row r="57" spans="1:26">
      <c r="A57" t="s">
        <v>1124</v>
      </c>
      <c r="B57" t="s">
        <v>518</v>
      </c>
      <c r="D57" t="s">
        <v>30</v>
      </c>
      <c r="F57" t="s">
        <v>1169</v>
      </c>
      <c r="K57" t="s">
        <v>1169</v>
      </c>
      <c r="L57" t="s">
        <v>74</v>
      </c>
      <c r="M57" t="s">
        <v>1448</v>
      </c>
      <c r="N57">
        <v>9413730</v>
      </c>
      <c r="R57" t="s">
        <v>2142</v>
      </c>
      <c r="S57" t="s">
        <v>2204</v>
      </c>
      <c r="Y57" t="s">
        <v>1287</v>
      </c>
      <c r="Z57" t="s">
        <v>1101</v>
      </c>
    </row>
    <row r="58" spans="1:26">
      <c r="A58" t="s">
        <v>1124</v>
      </c>
      <c r="B58" t="s">
        <v>519</v>
      </c>
      <c r="D58" t="s">
        <v>30</v>
      </c>
      <c r="F58" t="s">
        <v>1170</v>
      </c>
      <c r="K58" t="s">
        <v>1170</v>
      </c>
      <c r="L58" t="s">
        <v>75</v>
      </c>
      <c r="M58" t="s">
        <v>1449</v>
      </c>
      <c r="N58">
        <v>1471527</v>
      </c>
      <c r="R58" t="s">
        <v>2149</v>
      </c>
      <c r="S58" t="s">
        <v>2205</v>
      </c>
      <c r="Y58" t="s">
        <v>1246</v>
      </c>
      <c r="Z58" t="s">
        <v>984</v>
      </c>
    </row>
    <row r="59" spans="1:26">
      <c r="A59" t="s">
        <v>1124</v>
      </c>
      <c r="B59" t="s">
        <v>1739</v>
      </c>
      <c r="D59" t="s">
        <v>30</v>
      </c>
      <c r="F59" t="s">
        <v>1171</v>
      </c>
      <c r="K59" t="s">
        <v>1171</v>
      </c>
      <c r="L59" t="s">
        <v>76</v>
      </c>
      <c r="M59" t="s">
        <v>1450</v>
      </c>
      <c r="N59">
        <v>1446931.4</v>
      </c>
      <c r="R59" t="s">
        <v>2151</v>
      </c>
      <c r="S59" t="s">
        <v>2206</v>
      </c>
      <c r="Y59" t="s">
        <v>1266</v>
      </c>
      <c r="Z59" t="s">
        <v>1047</v>
      </c>
    </row>
    <row r="60" spans="1:26">
      <c r="A60" t="s">
        <v>1124</v>
      </c>
      <c r="B60" t="s">
        <v>1740</v>
      </c>
      <c r="D60" t="s">
        <v>30</v>
      </c>
      <c r="F60" t="s">
        <v>1172</v>
      </c>
      <c r="K60" t="s">
        <v>1172</v>
      </c>
      <c r="L60" t="s">
        <v>77</v>
      </c>
      <c r="M60" t="s">
        <v>1451</v>
      </c>
      <c r="N60">
        <v>74888166.980000004</v>
      </c>
      <c r="R60" t="s">
        <v>2729</v>
      </c>
      <c r="S60" t="s">
        <v>2207</v>
      </c>
      <c r="Y60" t="s">
        <v>1165</v>
      </c>
      <c r="Z60" t="s">
        <v>710</v>
      </c>
    </row>
    <row r="61" spans="1:26">
      <c r="A61" t="s">
        <v>1124</v>
      </c>
      <c r="B61" t="s">
        <v>1741</v>
      </c>
      <c r="D61" t="s">
        <v>30</v>
      </c>
      <c r="F61" t="s">
        <v>1173</v>
      </c>
      <c r="K61" t="s">
        <v>1173</v>
      </c>
      <c r="L61" t="s">
        <v>78</v>
      </c>
      <c r="M61" t="s">
        <v>1452</v>
      </c>
      <c r="N61">
        <v>30641728.359999999</v>
      </c>
      <c r="R61" t="s">
        <v>2157</v>
      </c>
      <c r="S61" t="s">
        <v>1635</v>
      </c>
      <c r="Y61" t="s">
        <v>1165</v>
      </c>
      <c r="Z61" t="s">
        <v>702</v>
      </c>
    </row>
    <row r="62" spans="1:26">
      <c r="A62" t="s">
        <v>1124</v>
      </c>
      <c r="B62" t="s">
        <v>1742</v>
      </c>
      <c r="D62" t="s">
        <v>30</v>
      </c>
      <c r="F62" t="s">
        <v>1174</v>
      </c>
      <c r="K62" t="s">
        <v>1174</v>
      </c>
      <c r="L62" t="s">
        <v>79</v>
      </c>
      <c r="M62" t="s">
        <v>1453</v>
      </c>
      <c r="N62">
        <v>2686500</v>
      </c>
      <c r="R62" t="s">
        <v>589</v>
      </c>
      <c r="S62" t="s">
        <v>2208</v>
      </c>
      <c r="Y62" t="s">
        <v>1150</v>
      </c>
      <c r="Z62" t="s">
        <v>655</v>
      </c>
    </row>
    <row r="63" spans="1:26">
      <c r="A63" t="s">
        <v>1124</v>
      </c>
      <c r="B63" t="s">
        <v>1743</v>
      </c>
      <c r="D63" t="s">
        <v>30</v>
      </c>
      <c r="F63" t="s">
        <v>1175</v>
      </c>
      <c r="K63" t="s">
        <v>1175</v>
      </c>
      <c r="L63" t="s">
        <v>80</v>
      </c>
      <c r="M63" t="s">
        <v>1454</v>
      </c>
      <c r="N63">
        <v>2822850</v>
      </c>
      <c r="R63" t="s">
        <v>696</v>
      </c>
      <c r="S63" t="s">
        <v>2209</v>
      </c>
      <c r="Y63" t="s">
        <v>1150</v>
      </c>
      <c r="Z63" t="s">
        <v>653</v>
      </c>
    </row>
    <row r="64" spans="1:26">
      <c r="A64" t="s">
        <v>1125</v>
      </c>
      <c r="B64" t="s">
        <v>1744</v>
      </c>
      <c r="D64" t="s">
        <v>31</v>
      </c>
      <c r="F64" t="s">
        <v>1176</v>
      </c>
      <c r="K64" t="s">
        <v>1176</v>
      </c>
      <c r="L64" t="s">
        <v>81</v>
      </c>
      <c r="M64" t="s">
        <v>1455</v>
      </c>
      <c r="N64">
        <v>297259.46999999997</v>
      </c>
      <c r="R64" t="s">
        <v>792</v>
      </c>
      <c r="S64" t="s">
        <v>2210</v>
      </c>
      <c r="Y64" t="s">
        <v>1165</v>
      </c>
      <c r="Z64" t="s">
        <v>703</v>
      </c>
    </row>
    <row r="65" spans="1:26">
      <c r="A65" t="s">
        <v>1125</v>
      </c>
      <c r="B65" t="s">
        <v>1745</v>
      </c>
      <c r="D65" t="s">
        <v>31</v>
      </c>
      <c r="F65" t="s">
        <v>1177</v>
      </c>
      <c r="K65" t="s">
        <v>1177</v>
      </c>
      <c r="L65" t="s">
        <v>82</v>
      </c>
      <c r="M65" t="s">
        <v>1456</v>
      </c>
      <c r="N65">
        <v>253152</v>
      </c>
      <c r="R65" t="s">
        <v>867</v>
      </c>
      <c r="S65" t="s">
        <v>2211</v>
      </c>
      <c r="Y65" t="s">
        <v>1165</v>
      </c>
      <c r="Z65" t="s">
        <v>709</v>
      </c>
    </row>
    <row r="66" spans="1:26">
      <c r="A66" t="s">
        <v>1125</v>
      </c>
      <c r="B66" t="s">
        <v>1746</v>
      </c>
      <c r="D66" t="s">
        <v>31</v>
      </c>
      <c r="F66" t="s">
        <v>1178</v>
      </c>
      <c r="K66" t="s">
        <v>1178</v>
      </c>
      <c r="L66" t="s">
        <v>83</v>
      </c>
      <c r="M66" t="s">
        <v>1457</v>
      </c>
      <c r="N66">
        <v>10995000</v>
      </c>
      <c r="R66" t="s">
        <v>524</v>
      </c>
      <c r="S66" t="s">
        <v>2212</v>
      </c>
      <c r="Y66" t="s">
        <v>1165</v>
      </c>
      <c r="Z66" t="s">
        <v>711</v>
      </c>
    </row>
    <row r="67" spans="1:26">
      <c r="A67" t="s">
        <v>1125</v>
      </c>
      <c r="B67" t="s">
        <v>1747</v>
      </c>
      <c r="D67" t="s">
        <v>31</v>
      </c>
      <c r="F67" t="s">
        <v>1179</v>
      </c>
      <c r="K67" t="s">
        <v>1179</v>
      </c>
      <c r="L67" t="s">
        <v>84</v>
      </c>
      <c r="M67" t="s">
        <v>1458</v>
      </c>
      <c r="N67">
        <v>6509869.209999999</v>
      </c>
      <c r="R67" t="s">
        <v>998</v>
      </c>
      <c r="S67" t="s">
        <v>2213</v>
      </c>
      <c r="Y67" t="s">
        <v>1165</v>
      </c>
      <c r="Z67" t="s">
        <v>708</v>
      </c>
    </row>
    <row r="68" spans="1:26">
      <c r="A68" t="s">
        <v>1125</v>
      </c>
      <c r="B68" t="s">
        <v>1748</v>
      </c>
      <c r="D68" t="s">
        <v>31</v>
      </c>
      <c r="F68" t="s">
        <v>1180</v>
      </c>
      <c r="K68" t="s">
        <v>1180</v>
      </c>
      <c r="L68" t="s">
        <v>85</v>
      </c>
      <c r="M68" t="s">
        <v>1459</v>
      </c>
      <c r="N68">
        <v>14667631.25</v>
      </c>
      <c r="R68" t="s">
        <v>591</v>
      </c>
      <c r="S68" t="s">
        <v>2214</v>
      </c>
      <c r="Y68" t="s">
        <v>1165</v>
      </c>
      <c r="Z68" t="s">
        <v>704</v>
      </c>
    </row>
    <row r="69" spans="1:26">
      <c r="A69" t="s">
        <v>1125</v>
      </c>
      <c r="B69" t="s">
        <v>1749</v>
      </c>
      <c r="D69" t="s">
        <v>31</v>
      </c>
      <c r="F69" t="s">
        <v>1181</v>
      </c>
      <c r="K69" t="s">
        <v>1181</v>
      </c>
      <c r="L69" t="s">
        <v>86</v>
      </c>
      <c r="M69" t="s">
        <v>1460</v>
      </c>
      <c r="N69">
        <v>150062850</v>
      </c>
      <c r="R69" t="s">
        <v>795</v>
      </c>
      <c r="S69" t="s">
        <v>2215</v>
      </c>
      <c r="Y69" t="s">
        <v>1165</v>
      </c>
      <c r="Z69" t="s">
        <v>707</v>
      </c>
    </row>
    <row r="70" spans="1:26">
      <c r="A70" t="s">
        <v>1126</v>
      </c>
      <c r="B70" t="s">
        <v>1750</v>
      </c>
      <c r="D70" t="s">
        <v>32</v>
      </c>
      <c r="F70" t="s">
        <v>1182</v>
      </c>
      <c r="K70" t="s">
        <v>1182</v>
      </c>
      <c r="L70" t="s">
        <v>87</v>
      </c>
      <c r="M70" t="s">
        <v>1461</v>
      </c>
      <c r="N70">
        <v>4430502</v>
      </c>
      <c r="R70" t="s">
        <v>544</v>
      </c>
      <c r="S70" t="s">
        <v>1610</v>
      </c>
      <c r="Y70" t="s">
        <v>1165</v>
      </c>
      <c r="Z70" t="s">
        <v>706</v>
      </c>
    </row>
    <row r="71" spans="1:26">
      <c r="A71" t="s">
        <v>1127</v>
      </c>
      <c r="B71" t="s">
        <v>536</v>
      </c>
      <c r="D71" t="s">
        <v>33</v>
      </c>
      <c r="F71" t="s">
        <v>1183</v>
      </c>
      <c r="K71" t="s">
        <v>1183</v>
      </c>
      <c r="L71" t="s">
        <v>88</v>
      </c>
      <c r="M71" t="s">
        <v>1462</v>
      </c>
      <c r="N71">
        <v>11429820</v>
      </c>
      <c r="R71" t="s">
        <v>762</v>
      </c>
      <c r="S71" t="s">
        <v>2216</v>
      </c>
      <c r="Y71" t="s">
        <v>1150</v>
      </c>
      <c r="Z71" t="s">
        <v>652</v>
      </c>
    </row>
    <row r="72" spans="1:26">
      <c r="A72" t="s">
        <v>1127</v>
      </c>
      <c r="B72" t="s">
        <v>540</v>
      </c>
      <c r="D72" t="s">
        <v>33</v>
      </c>
      <c r="F72" t="s">
        <v>1184</v>
      </c>
      <c r="K72" t="s">
        <v>1184</v>
      </c>
      <c r="L72" t="s">
        <v>89</v>
      </c>
      <c r="M72" t="s">
        <v>1463</v>
      </c>
      <c r="N72">
        <v>1347947.77</v>
      </c>
      <c r="R72" t="s">
        <v>548</v>
      </c>
      <c r="S72" t="s">
        <v>1611</v>
      </c>
      <c r="Y72" t="s">
        <v>1206</v>
      </c>
      <c r="Z72" t="s">
        <v>863</v>
      </c>
    </row>
    <row r="73" spans="1:26">
      <c r="A73" t="s">
        <v>1127</v>
      </c>
      <c r="B73" t="s">
        <v>537</v>
      </c>
      <c r="D73" t="s">
        <v>33</v>
      </c>
      <c r="F73" t="s">
        <v>1185</v>
      </c>
      <c r="K73" t="s">
        <v>1185</v>
      </c>
      <c r="L73" t="s">
        <v>90</v>
      </c>
      <c r="M73" t="s">
        <v>1464</v>
      </c>
      <c r="N73">
        <v>4910580</v>
      </c>
      <c r="R73" t="s">
        <v>614</v>
      </c>
      <c r="S73" t="s">
        <v>2217</v>
      </c>
      <c r="Y73" t="s">
        <v>1206</v>
      </c>
      <c r="Z73" t="s">
        <v>864</v>
      </c>
    </row>
    <row r="74" spans="1:26">
      <c r="A74" t="s">
        <v>1127</v>
      </c>
      <c r="B74" t="s">
        <v>1751</v>
      </c>
      <c r="D74" t="s">
        <v>33</v>
      </c>
      <c r="F74" t="s">
        <v>1186</v>
      </c>
      <c r="K74" t="s">
        <v>1186</v>
      </c>
      <c r="L74" t="s">
        <v>91</v>
      </c>
      <c r="M74" t="s">
        <v>1465</v>
      </c>
      <c r="N74">
        <v>400000</v>
      </c>
      <c r="R74" t="s">
        <v>674</v>
      </c>
      <c r="S74" t="s">
        <v>2218</v>
      </c>
      <c r="Y74" t="s">
        <v>1141</v>
      </c>
      <c r="Z74" t="s">
        <v>606</v>
      </c>
    </row>
    <row r="75" spans="1:26">
      <c r="A75" t="s">
        <v>1127</v>
      </c>
      <c r="B75" t="s">
        <v>1752</v>
      </c>
      <c r="D75" t="s">
        <v>33</v>
      </c>
      <c r="F75" t="s">
        <v>1187</v>
      </c>
      <c r="K75" t="s">
        <v>1187</v>
      </c>
      <c r="L75" t="s">
        <v>92</v>
      </c>
      <c r="M75" t="s">
        <v>1466</v>
      </c>
      <c r="N75">
        <v>3913920</v>
      </c>
      <c r="R75" t="s">
        <v>781</v>
      </c>
      <c r="S75" t="s">
        <v>2219</v>
      </c>
      <c r="Y75" t="s">
        <v>1141</v>
      </c>
      <c r="Z75" t="s">
        <v>607</v>
      </c>
    </row>
    <row r="76" spans="1:26">
      <c r="A76" t="s">
        <v>1127</v>
      </c>
      <c r="B76" t="s">
        <v>1753</v>
      </c>
      <c r="D76" t="s">
        <v>33</v>
      </c>
      <c r="F76" t="s">
        <v>1188</v>
      </c>
      <c r="K76" t="s">
        <v>1188</v>
      </c>
      <c r="L76" t="s">
        <v>93</v>
      </c>
      <c r="M76" t="s">
        <v>1467</v>
      </c>
      <c r="N76">
        <v>1398082.7</v>
      </c>
      <c r="R76" t="s">
        <v>525</v>
      </c>
      <c r="S76" t="s">
        <v>2220</v>
      </c>
      <c r="Y76" t="s">
        <v>1141</v>
      </c>
      <c r="Z76" t="s">
        <v>605</v>
      </c>
    </row>
    <row r="77" spans="1:26">
      <c r="A77" t="s">
        <v>1127</v>
      </c>
      <c r="B77" t="s">
        <v>1754</v>
      </c>
      <c r="D77" t="s">
        <v>33</v>
      </c>
      <c r="F77" t="s">
        <v>1189</v>
      </c>
      <c r="K77" t="s">
        <v>1189</v>
      </c>
      <c r="L77" t="s">
        <v>94</v>
      </c>
      <c r="M77" t="s">
        <v>1468</v>
      </c>
      <c r="N77">
        <v>2553030</v>
      </c>
      <c r="R77" t="s">
        <v>981</v>
      </c>
      <c r="S77" t="s">
        <v>1598</v>
      </c>
      <c r="Y77" t="s">
        <v>1141</v>
      </c>
      <c r="Z77" t="s">
        <v>604</v>
      </c>
    </row>
    <row r="78" spans="1:26">
      <c r="A78" t="s">
        <v>1128</v>
      </c>
      <c r="B78" t="s">
        <v>544</v>
      </c>
      <c r="D78" t="s">
        <v>34</v>
      </c>
      <c r="F78" t="s">
        <v>1190</v>
      </c>
      <c r="K78" t="s">
        <v>1190</v>
      </c>
      <c r="L78" t="s">
        <v>95</v>
      </c>
      <c r="M78" t="s">
        <v>1469</v>
      </c>
      <c r="N78">
        <v>8463374</v>
      </c>
      <c r="R78" t="s">
        <v>523</v>
      </c>
      <c r="S78" t="s">
        <v>2221</v>
      </c>
      <c r="Y78" t="s">
        <v>1233</v>
      </c>
      <c r="Z78" t="s">
        <v>944</v>
      </c>
    </row>
    <row r="79" spans="1:26">
      <c r="A79" t="s">
        <v>1128</v>
      </c>
      <c r="B79" t="s">
        <v>548</v>
      </c>
      <c r="D79" t="s">
        <v>34</v>
      </c>
      <c r="F79" t="s">
        <v>1191</v>
      </c>
      <c r="K79" t="s">
        <v>1191</v>
      </c>
      <c r="L79" t="s">
        <v>96</v>
      </c>
      <c r="M79" t="s">
        <v>1470</v>
      </c>
      <c r="N79">
        <v>2305973.9300000002</v>
      </c>
      <c r="R79" t="s">
        <v>927</v>
      </c>
      <c r="S79" t="s">
        <v>2222</v>
      </c>
      <c r="Y79" t="s">
        <v>1209</v>
      </c>
      <c r="Z79" t="s">
        <v>870</v>
      </c>
    </row>
    <row r="80" spans="1:26">
      <c r="A80" t="s">
        <v>1128</v>
      </c>
      <c r="B80" t="s">
        <v>545</v>
      </c>
      <c r="D80" t="s">
        <v>34</v>
      </c>
      <c r="F80" t="s">
        <v>1192</v>
      </c>
      <c r="K80" t="s">
        <v>1192</v>
      </c>
      <c r="L80" t="s">
        <v>97</v>
      </c>
      <c r="M80" t="s">
        <v>1471</v>
      </c>
      <c r="N80">
        <v>23819699.5</v>
      </c>
      <c r="R80" t="s">
        <v>1024</v>
      </c>
      <c r="S80" t="s">
        <v>2223</v>
      </c>
      <c r="Y80" t="s">
        <v>1135</v>
      </c>
      <c r="Z80" t="s">
        <v>569</v>
      </c>
    </row>
    <row r="81" spans="1:26">
      <c r="A81" t="s">
        <v>1128</v>
      </c>
      <c r="B81" t="s">
        <v>542</v>
      </c>
      <c r="D81" t="s">
        <v>34</v>
      </c>
      <c r="F81" t="s">
        <v>1193</v>
      </c>
      <c r="K81" t="s">
        <v>1193</v>
      </c>
      <c r="L81" t="s">
        <v>98</v>
      </c>
      <c r="M81" t="s">
        <v>1472</v>
      </c>
      <c r="N81">
        <v>3930211.91</v>
      </c>
      <c r="R81" t="s">
        <v>2730</v>
      </c>
      <c r="S81" t="s">
        <v>2224</v>
      </c>
      <c r="Y81" t="s">
        <v>1214</v>
      </c>
      <c r="Z81" t="s">
        <v>886</v>
      </c>
    </row>
    <row r="82" spans="1:26">
      <c r="A82" t="s">
        <v>1128</v>
      </c>
      <c r="B82" t="s">
        <v>546</v>
      </c>
      <c r="D82" t="s">
        <v>34</v>
      </c>
      <c r="F82" t="s">
        <v>1194</v>
      </c>
      <c r="K82" t="s">
        <v>1194</v>
      </c>
      <c r="L82" t="s">
        <v>99</v>
      </c>
      <c r="M82" t="s">
        <v>1473</v>
      </c>
      <c r="N82">
        <v>1417320</v>
      </c>
      <c r="R82" t="s">
        <v>1015</v>
      </c>
      <c r="S82" t="s">
        <v>2225</v>
      </c>
      <c r="Y82" t="s">
        <v>1214</v>
      </c>
      <c r="Z82" t="s">
        <v>885</v>
      </c>
    </row>
    <row r="83" spans="1:26">
      <c r="A83" t="s">
        <v>1128</v>
      </c>
      <c r="B83" t="s">
        <v>1755</v>
      </c>
      <c r="D83" t="s">
        <v>34</v>
      </c>
      <c r="F83" t="s">
        <v>1195</v>
      </c>
      <c r="K83" t="s">
        <v>1195</v>
      </c>
      <c r="L83" t="s">
        <v>100</v>
      </c>
      <c r="M83" t="s">
        <v>1474</v>
      </c>
      <c r="N83">
        <v>3421700</v>
      </c>
      <c r="R83" t="s">
        <v>579</v>
      </c>
      <c r="S83" t="s">
        <v>2226</v>
      </c>
      <c r="Y83" t="s">
        <v>1152</v>
      </c>
      <c r="Z83" t="s">
        <v>665</v>
      </c>
    </row>
    <row r="84" spans="1:26">
      <c r="A84" t="s">
        <v>1128</v>
      </c>
      <c r="B84" t="s">
        <v>1756</v>
      </c>
      <c r="D84" t="s">
        <v>34</v>
      </c>
      <c r="F84" t="s">
        <v>1196</v>
      </c>
      <c r="K84" t="s">
        <v>1196</v>
      </c>
      <c r="L84" t="s">
        <v>101</v>
      </c>
      <c r="M84" t="s">
        <v>1475</v>
      </c>
      <c r="N84">
        <v>2363025.94</v>
      </c>
      <c r="R84" t="s">
        <v>668</v>
      </c>
      <c r="S84" t="s">
        <v>1627</v>
      </c>
      <c r="Y84" t="s">
        <v>1152</v>
      </c>
      <c r="Z84" t="s">
        <v>659</v>
      </c>
    </row>
    <row r="85" spans="1:26">
      <c r="A85" t="s">
        <v>1128</v>
      </c>
      <c r="B85" t="s">
        <v>1757</v>
      </c>
      <c r="D85" t="s">
        <v>34</v>
      </c>
      <c r="F85" t="s">
        <v>1197</v>
      </c>
      <c r="K85" t="s">
        <v>1197</v>
      </c>
      <c r="L85" t="s">
        <v>102</v>
      </c>
      <c r="M85" t="s">
        <v>1476</v>
      </c>
      <c r="N85">
        <v>3824822.8099999996</v>
      </c>
      <c r="R85" t="s">
        <v>658</v>
      </c>
      <c r="S85" t="s">
        <v>1626</v>
      </c>
      <c r="Y85" t="s">
        <v>1191</v>
      </c>
      <c r="Z85" t="s">
        <v>810</v>
      </c>
    </row>
    <row r="86" spans="1:26">
      <c r="A86" t="s">
        <v>1129</v>
      </c>
      <c r="B86" t="s">
        <v>1758</v>
      </c>
      <c r="D86" t="s">
        <v>35</v>
      </c>
      <c r="F86" t="s">
        <v>1198</v>
      </c>
      <c r="K86" t="s">
        <v>1198</v>
      </c>
      <c r="L86" t="s">
        <v>103</v>
      </c>
      <c r="M86" t="s">
        <v>1477</v>
      </c>
      <c r="N86">
        <v>2388529.54</v>
      </c>
      <c r="R86" t="s">
        <v>479</v>
      </c>
      <c r="S86" t="s">
        <v>2227</v>
      </c>
      <c r="Y86" t="s">
        <v>1191</v>
      </c>
      <c r="Z86" t="s">
        <v>812</v>
      </c>
    </row>
    <row r="87" spans="1:26">
      <c r="A87" t="s">
        <v>1129</v>
      </c>
      <c r="B87" t="s">
        <v>549</v>
      </c>
      <c r="D87" t="s">
        <v>35</v>
      </c>
      <c r="F87" t="s">
        <v>1199</v>
      </c>
      <c r="K87" t="s">
        <v>1199</v>
      </c>
      <c r="L87" t="s">
        <v>104</v>
      </c>
      <c r="M87" t="s">
        <v>1478</v>
      </c>
      <c r="N87">
        <v>1274631.8999999999</v>
      </c>
      <c r="R87" t="s">
        <v>644</v>
      </c>
      <c r="S87" t="s">
        <v>2228</v>
      </c>
      <c r="Y87" t="s">
        <v>1203</v>
      </c>
      <c r="Z87" t="s">
        <v>852</v>
      </c>
    </row>
    <row r="88" spans="1:26">
      <c r="A88" t="s">
        <v>1129</v>
      </c>
      <c r="B88" t="s">
        <v>1759</v>
      </c>
      <c r="D88" t="s">
        <v>35</v>
      </c>
      <c r="F88" t="s">
        <v>1200</v>
      </c>
      <c r="K88" t="s">
        <v>1200</v>
      </c>
      <c r="L88" t="s">
        <v>105</v>
      </c>
      <c r="M88" t="s">
        <v>1479</v>
      </c>
      <c r="N88">
        <v>348394.15</v>
      </c>
      <c r="R88" t="s">
        <v>671</v>
      </c>
      <c r="S88" t="s">
        <v>1578</v>
      </c>
      <c r="Y88" t="s">
        <v>1153</v>
      </c>
      <c r="Z88" t="s">
        <v>674</v>
      </c>
    </row>
    <row r="89" spans="1:26">
      <c r="A89" t="s">
        <v>1129</v>
      </c>
      <c r="B89" t="s">
        <v>1760</v>
      </c>
      <c r="D89" t="s">
        <v>35</v>
      </c>
      <c r="F89" t="s">
        <v>1201</v>
      </c>
      <c r="K89" t="s">
        <v>1201</v>
      </c>
      <c r="L89" t="s">
        <v>106</v>
      </c>
      <c r="M89" t="s">
        <v>1480</v>
      </c>
      <c r="N89">
        <v>371900.83</v>
      </c>
      <c r="R89" t="s">
        <v>769</v>
      </c>
      <c r="S89" t="s">
        <v>2229</v>
      </c>
      <c r="Y89" t="s">
        <v>1153</v>
      </c>
      <c r="Z89" t="s">
        <v>671</v>
      </c>
    </row>
    <row r="90" spans="1:26">
      <c r="A90" t="s">
        <v>1129</v>
      </c>
      <c r="B90" t="s">
        <v>1761</v>
      </c>
      <c r="D90" t="s">
        <v>35</v>
      </c>
      <c r="F90" t="s">
        <v>1202</v>
      </c>
      <c r="K90" t="s">
        <v>1202</v>
      </c>
      <c r="L90" t="s">
        <v>107</v>
      </c>
      <c r="M90" t="s">
        <v>1481</v>
      </c>
      <c r="N90">
        <v>7841880</v>
      </c>
      <c r="R90" t="s">
        <v>941</v>
      </c>
      <c r="S90" t="s">
        <v>2230</v>
      </c>
      <c r="Y90" t="s">
        <v>1153</v>
      </c>
      <c r="Z90" t="s">
        <v>673</v>
      </c>
    </row>
    <row r="91" spans="1:26">
      <c r="A91" t="s">
        <v>1129</v>
      </c>
      <c r="B91" t="s">
        <v>1762</v>
      </c>
      <c r="D91" t="s">
        <v>35</v>
      </c>
      <c r="F91" t="s">
        <v>1203</v>
      </c>
      <c r="K91" t="s">
        <v>1203</v>
      </c>
      <c r="L91" t="s">
        <v>108</v>
      </c>
      <c r="M91" t="s">
        <v>1482</v>
      </c>
      <c r="N91">
        <v>2022304.5799999998</v>
      </c>
      <c r="R91" t="s">
        <v>887</v>
      </c>
      <c r="S91" t="s">
        <v>2231</v>
      </c>
      <c r="Y91" t="s">
        <v>1203</v>
      </c>
      <c r="Z91" t="s">
        <v>850</v>
      </c>
    </row>
    <row r="92" spans="1:26">
      <c r="A92" t="s">
        <v>1130</v>
      </c>
      <c r="B92" t="s">
        <v>558</v>
      </c>
      <c r="D92" t="s">
        <v>36</v>
      </c>
      <c r="F92" t="s">
        <v>1204</v>
      </c>
      <c r="K92" t="s">
        <v>1204</v>
      </c>
      <c r="L92" t="s">
        <v>109</v>
      </c>
      <c r="M92" t="s">
        <v>1483</v>
      </c>
      <c r="N92">
        <v>2628577.38</v>
      </c>
      <c r="R92" t="s">
        <v>549</v>
      </c>
      <c r="S92" t="s">
        <v>2232</v>
      </c>
      <c r="Y92" t="s">
        <v>1275</v>
      </c>
      <c r="Z92" t="s">
        <v>1062</v>
      </c>
    </row>
    <row r="93" spans="1:26">
      <c r="A93" t="s">
        <v>1130</v>
      </c>
      <c r="B93" t="s">
        <v>1763</v>
      </c>
      <c r="D93" t="s">
        <v>36</v>
      </c>
      <c r="F93" t="s">
        <v>1205</v>
      </c>
      <c r="K93" t="s">
        <v>1205</v>
      </c>
      <c r="L93" t="s">
        <v>110</v>
      </c>
      <c r="M93" t="s">
        <v>1484</v>
      </c>
      <c r="N93">
        <v>3003080.67</v>
      </c>
      <c r="R93" t="s">
        <v>1008</v>
      </c>
      <c r="S93" t="s">
        <v>2233</v>
      </c>
      <c r="Y93" t="s">
        <v>1203</v>
      </c>
      <c r="Z93" t="s">
        <v>851</v>
      </c>
    </row>
    <row r="94" spans="1:26">
      <c r="A94" t="s">
        <v>1130</v>
      </c>
      <c r="B94" t="s">
        <v>1764</v>
      </c>
      <c r="D94" t="s">
        <v>36</v>
      </c>
      <c r="F94" t="s">
        <v>1206</v>
      </c>
      <c r="K94" t="s">
        <v>1206</v>
      </c>
      <c r="L94" t="s">
        <v>111</v>
      </c>
      <c r="M94" t="s">
        <v>1485</v>
      </c>
      <c r="N94">
        <v>718071.41999999993</v>
      </c>
      <c r="R94" t="s">
        <v>1020</v>
      </c>
      <c r="S94" t="s">
        <v>2234</v>
      </c>
      <c r="Y94" t="s">
        <v>1153</v>
      </c>
      <c r="Z94" t="s">
        <v>672</v>
      </c>
    </row>
    <row r="95" spans="1:26">
      <c r="A95" t="s">
        <v>1130</v>
      </c>
      <c r="B95" t="s">
        <v>1765</v>
      </c>
      <c r="D95" t="s">
        <v>36</v>
      </c>
      <c r="F95" t="s">
        <v>1207</v>
      </c>
      <c r="K95" t="s">
        <v>1207</v>
      </c>
      <c r="L95" t="s">
        <v>112</v>
      </c>
      <c r="M95" t="s">
        <v>1486</v>
      </c>
      <c r="N95">
        <v>5091647.92</v>
      </c>
      <c r="R95" t="s">
        <v>1055</v>
      </c>
      <c r="S95" t="s">
        <v>2235</v>
      </c>
      <c r="Y95" t="s">
        <v>1153</v>
      </c>
      <c r="Z95" t="s">
        <v>670</v>
      </c>
    </row>
    <row r="96" spans="1:26">
      <c r="A96" t="s">
        <v>1131</v>
      </c>
      <c r="B96" t="s">
        <v>1766</v>
      </c>
      <c r="D96" t="s">
        <v>37</v>
      </c>
      <c r="F96" t="s">
        <v>1208</v>
      </c>
      <c r="K96" t="s">
        <v>1208</v>
      </c>
      <c r="L96" t="s">
        <v>113</v>
      </c>
      <c r="M96" t="s">
        <v>1487</v>
      </c>
      <c r="N96">
        <v>492202.44</v>
      </c>
      <c r="R96" t="s">
        <v>1034</v>
      </c>
      <c r="S96" t="s">
        <v>2236</v>
      </c>
      <c r="Y96" t="s">
        <v>1146</v>
      </c>
      <c r="Z96" t="s">
        <v>626</v>
      </c>
    </row>
    <row r="97" spans="1:26">
      <c r="A97" t="s">
        <v>1131</v>
      </c>
      <c r="B97" t="s">
        <v>560</v>
      </c>
      <c r="D97" t="s">
        <v>37</v>
      </c>
      <c r="F97" t="s">
        <v>1209</v>
      </c>
      <c r="K97" t="s">
        <v>1209</v>
      </c>
      <c r="L97" t="s">
        <v>114</v>
      </c>
      <c r="M97" t="s">
        <v>1488</v>
      </c>
      <c r="N97">
        <v>4325085</v>
      </c>
      <c r="R97" t="s">
        <v>1003</v>
      </c>
      <c r="S97" t="s">
        <v>2237</v>
      </c>
      <c r="Y97" t="s">
        <v>1146</v>
      </c>
      <c r="Z97" t="s">
        <v>630</v>
      </c>
    </row>
    <row r="98" spans="1:26">
      <c r="A98" t="s">
        <v>1131</v>
      </c>
      <c r="B98" t="s">
        <v>563</v>
      </c>
      <c r="D98" t="s">
        <v>37</v>
      </c>
      <c r="F98" t="s">
        <v>1210</v>
      </c>
      <c r="K98" t="s">
        <v>1210</v>
      </c>
      <c r="L98" t="s">
        <v>115</v>
      </c>
      <c r="M98" t="s">
        <v>1489</v>
      </c>
      <c r="N98">
        <v>559542.47</v>
      </c>
      <c r="R98" t="s">
        <v>1017</v>
      </c>
      <c r="S98" t="s">
        <v>2238</v>
      </c>
      <c r="Y98" t="s">
        <v>1146</v>
      </c>
      <c r="Z98" t="s">
        <v>629</v>
      </c>
    </row>
    <row r="99" spans="1:26">
      <c r="A99" t="s">
        <v>1131</v>
      </c>
      <c r="B99" t="s">
        <v>1767</v>
      </c>
      <c r="D99" t="s">
        <v>37</v>
      </c>
      <c r="F99" t="s">
        <v>1211</v>
      </c>
      <c r="K99" t="s">
        <v>1211</v>
      </c>
      <c r="L99" t="s">
        <v>116</v>
      </c>
      <c r="M99" t="s">
        <v>1490</v>
      </c>
      <c r="N99">
        <v>20673135</v>
      </c>
      <c r="R99" t="s">
        <v>1028</v>
      </c>
      <c r="S99" t="s">
        <v>1631</v>
      </c>
      <c r="Y99" t="s">
        <v>1146</v>
      </c>
      <c r="Z99" t="s">
        <v>627</v>
      </c>
    </row>
    <row r="100" spans="1:26">
      <c r="A100" t="s">
        <v>1131</v>
      </c>
      <c r="B100" t="s">
        <v>1768</v>
      </c>
      <c r="D100" t="s">
        <v>37</v>
      </c>
      <c r="F100" t="s">
        <v>1212</v>
      </c>
      <c r="K100" t="s">
        <v>1212</v>
      </c>
      <c r="L100" t="s">
        <v>117</v>
      </c>
      <c r="M100" t="s">
        <v>1491</v>
      </c>
      <c r="N100">
        <v>6317770.8499999996</v>
      </c>
      <c r="R100" t="s">
        <v>512</v>
      </c>
      <c r="S100" t="s">
        <v>2239</v>
      </c>
      <c r="Y100" t="s">
        <v>1146</v>
      </c>
      <c r="Z100" t="s">
        <v>625</v>
      </c>
    </row>
    <row r="101" spans="1:26">
      <c r="A101" t="s">
        <v>1131</v>
      </c>
      <c r="B101" t="s">
        <v>1769</v>
      </c>
      <c r="D101" t="s">
        <v>37</v>
      </c>
      <c r="F101" t="s">
        <v>1213</v>
      </c>
      <c r="K101" t="s">
        <v>1213</v>
      </c>
      <c r="L101" t="s">
        <v>118</v>
      </c>
      <c r="M101" t="s">
        <v>1492</v>
      </c>
      <c r="N101">
        <v>1269000</v>
      </c>
      <c r="R101" t="s">
        <v>802</v>
      </c>
      <c r="S101" t="s">
        <v>2240</v>
      </c>
      <c r="Y101" t="s">
        <v>1146</v>
      </c>
      <c r="Z101" t="s">
        <v>628</v>
      </c>
    </row>
    <row r="102" spans="1:26">
      <c r="A102" t="s">
        <v>1131</v>
      </c>
      <c r="B102" t="s">
        <v>1770</v>
      </c>
      <c r="D102" t="s">
        <v>37</v>
      </c>
      <c r="F102" t="s">
        <v>1214</v>
      </c>
      <c r="K102" t="s">
        <v>1214</v>
      </c>
      <c r="L102" t="s">
        <v>119</v>
      </c>
      <c r="M102" t="s">
        <v>1493</v>
      </c>
      <c r="N102">
        <v>818181.81</v>
      </c>
      <c r="R102" t="s">
        <v>521</v>
      </c>
      <c r="S102" t="s">
        <v>2241</v>
      </c>
      <c r="Y102" t="s">
        <v>1146</v>
      </c>
      <c r="Z102" t="s">
        <v>631</v>
      </c>
    </row>
    <row r="103" spans="1:26">
      <c r="A103" t="s">
        <v>1132</v>
      </c>
      <c r="B103" t="s">
        <v>1771</v>
      </c>
      <c r="D103" t="s">
        <v>38</v>
      </c>
      <c r="F103" t="s">
        <v>1215</v>
      </c>
      <c r="K103" t="s">
        <v>1215</v>
      </c>
      <c r="L103" t="s">
        <v>120</v>
      </c>
      <c r="M103" t="s">
        <v>1494</v>
      </c>
      <c r="N103">
        <v>1721718.86</v>
      </c>
      <c r="R103" t="s">
        <v>980</v>
      </c>
      <c r="S103" t="s">
        <v>1599</v>
      </c>
      <c r="Y103" t="s">
        <v>1232</v>
      </c>
      <c r="Z103" t="s">
        <v>943</v>
      </c>
    </row>
    <row r="104" spans="1:26">
      <c r="A104" t="s">
        <v>1132</v>
      </c>
      <c r="B104" t="s">
        <v>1772</v>
      </c>
      <c r="D104" t="s">
        <v>38</v>
      </c>
      <c r="F104" t="s">
        <v>1216</v>
      </c>
      <c r="K104" t="s">
        <v>1216</v>
      </c>
      <c r="L104" t="s">
        <v>121</v>
      </c>
      <c r="M104" t="s">
        <v>1495</v>
      </c>
      <c r="N104">
        <v>1249605</v>
      </c>
      <c r="R104" t="s">
        <v>967</v>
      </c>
      <c r="S104" t="s">
        <v>2242</v>
      </c>
      <c r="Y104" t="s">
        <v>1149</v>
      </c>
      <c r="Z104" t="s">
        <v>644</v>
      </c>
    </row>
    <row r="105" spans="1:26">
      <c r="A105" t="s">
        <v>1132</v>
      </c>
      <c r="B105" t="s">
        <v>1773</v>
      </c>
      <c r="D105" t="s">
        <v>38</v>
      </c>
      <c r="F105" t="s">
        <v>1217</v>
      </c>
      <c r="K105" t="s">
        <v>1217</v>
      </c>
      <c r="L105" t="s">
        <v>122</v>
      </c>
      <c r="M105" t="s">
        <v>1496</v>
      </c>
      <c r="N105">
        <v>2046015</v>
      </c>
      <c r="R105" t="s">
        <v>621</v>
      </c>
      <c r="S105" t="s">
        <v>2243</v>
      </c>
      <c r="Y105" t="s">
        <v>1149</v>
      </c>
      <c r="Z105" t="s">
        <v>648</v>
      </c>
    </row>
    <row r="106" spans="1:26">
      <c r="A106" t="s">
        <v>1133</v>
      </c>
      <c r="B106" t="s">
        <v>1774</v>
      </c>
      <c r="D106" t="s">
        <v>39</v>
      </c>
      <c r="F106" t="s">
        <v>1218</v>
      </c>
      <c r="K106" t="s">
        <v>1218</v>
      </c>
      <c r="L106" t="s">
        <v>123</v>
      </c>
      <c r="M106" t="s">
        <v>1497</v>
      </c>
      <c r="N106">
        <v>306340.34000000003</v>
      </c>
      <c r="R106" t="s">
        <v>599</v>
      </c>
      <c r="S106" t="s">
        <v>2244</v>
      </c>
      <c r="Y106" t="s">
        <v>1149</v>
      </c>
      <c r="Z106" t="s">
        <v>646</v>
      </c>
    </row>
    <row r="107" spans="1:26">
      <c r="A107" t="s">
        <v>1134</v>
      </c>
      <c r="B107" t="s">
        <v>1775</v>
      </c>
      <c r="D107" t="s">
        <v>40</v>
      </c>
      <c r="F107" t="s">
        <v>1219</v>
      </c>
      <c r="K107" t="s">
        <v>1219</v>
      </c>
      <c r="L107" t="s">
        <v>124</v>
      </c>
      <c r="M107" t="s">
        <v>1498</v>
      </c>
      <c r="N107">
        <v>3497603.02</v>
      </c>
      <c r="R107" t="s">
        <v>600</v>
      </c>
      <c r="S107" t="s">
        <v>1582</v>
      </c>
      <c r="Y107" t="s">
        <v>1149</v>
      </c>
      <c r="Z107" t="s">
        <v>642</v>
      </c>
    </row>
    <row r="108" spans="1:26">
      <c r="A108" t="s">
        <v>1134</v>
      </c>
      <c r="B108" t="s">
        <v>1776</v>
      </c>
      <c r="D108" t="s">
        <v>40</v>
      </c>
      <c r="F108" t="s">
        <v>1220</v>
      </c>
      <c r="K108" t="s">
        <v>1220</v>
      </c>
      <c r="L108" t="s">
        <v>125</v>
      </c>
      <c r="M108" t="s">
        <v>1499</v>
      </c>
      <c r="N108">
        <v>1978833.71</v>
      </c>
      <c r="R108" t="s">
        <v>740</v>
      </c>
      <c r="S108" t="s">
        <v>2245</v>
      </c>
      <c r="Y108" t="s">
        <v>1149</v>
      </c>
      <c r="Z108" t="s">
        <v>647</v>
      </c>
    </row>
    <row r="109" spans="1:26">
      <c r="A109" t="s">
        <v>1135</v>
      </c>
      <c r="B109" t="s">
        <v>1777</v>
      </c>
      <c r="D109" t="s">
        <v>41</v>
      </c>
      <c r="F109" t="s">
        <v>1221</v>
      </c>
      <c r="K109" t="s">
        <v>1221</v>
      </c>
      <c r="L109" t="s">
        <v>126</v>
      </c>
      <c r="M109" t="s">
        <v>1500</v>
      </c>
      <c r="N109">
        <v>8088261.1900000004</v>
      </c>
      <c r="R109" t="s">
        <v>814</v>
      </c>
      <c r="S109" t="s">
        <v>2246</v>
      </c>
      <c r="Y109" t="s">
        <v>1149</v>
      </c>
      <c r="Z109" t="s">
        <v>645</v>
      </c>
    </row>
    <row r="110" spans="1:26">
      <c r="A110" t="s">
        <v>1136</v>
      </c>
      <c r="B110" t="s">
        <v>570</v>
      </c>
      <c r="D110" t="s">
        <v>42</v>
      </c>
      <c r="F110" t="s">
        <v>1222</v>
      </c>
      <c r="K110" t="s">
        <v>1222</v>
      </c>
      <c r="L110" t="s">
        <v>127</v>
      </c>
      <c r="M110" t="s">
        <v>1501</v>
      </c>
      <c r="N110">
        <v>2468127.6</v>
      </c>
      <c r="R110" t="s">
        <v>578</v>
      </c>
      <c r="S110" t="s">
        <v>2247</v>
      </c>
      <c r="Y110" t="s">
        <v>1121</v>
      </c>
      <c r="Z110" t="s">
        <v>503</v>
      </c>
    </row>
    <row r="111" spans="1:26">
      <c r="A111" t="s">
        <v>1136</v>
      </c>
      <c r="B111" t="s">
        <v>572</v>
      </c>
      <c r="D111" t="s">
        <v>42</v>
      </c>
      <c r="F111" t="s">
        <v>1223</v>
      </c>
      <c r="K111" t="s">
        <v>1223</v>
      </c>
      <c r="L111" t="s">
        <v>128</v>
      </c>
      <c r="M111" t="s">
        <v>1502</v>
      </c>
      <c r="N111">
        <v>10948605.15</v>
      </c>
      <c r="R111" t="s">
        <v>581</v>
      </c>
      <c r="S111" t="s">
        <v>2248</v>
      </c>
      <c r="Y111" t="s">
        <v>1121</v>
      </c>
      <c r="Z111" t="s">
        <v>502</v>
      </c>
    </row>
    <row r="112" spans="1:26">
      <c r="A112" t="s">
        <v>1136</v>
      </c>
      <c r="B112" t="s">
        <v>573</v>
      </c>
      <c r="D112" t="s">
        <v>42</v>
      </c>
      <c r="F112" t="s">
        <v>1224</v>
      </c>
      <c r="K112" t="s">
        <v>1224</v>
      </c>
      <c r="L112" t="s">
        <v>129</v>
      </c>
      <c r="M112" t="s">
        <v>1503</v>
      </c>
      <c r="N112">
        <v>1320000</v>
      </c>
      <c r="R112" t="s">
        <v>799</v>
      </c>
      <c r="S112" t="s">
        <v>2249</v>
      </c>
      <c r="Y112" t="s">
        <v>1121</v>
      </c>
      <c r="Z112" t="s">
        <v>504</v>
      </c>
    </row>
    <row r="113" spans="1:26">
      <c r="A113" t="s">
        <v>1136</v>
      </c>
      <c r="B113" t="s">
        <v>1778</v>
      </c>
      <c r="D113" t="s">
        <v>42</v>
      </c>
      <c r="F113" t="s">
        <v>1225</v>
      </c>
      <c r="K113" t="s">
        <v>1225</v>
      </c>
      <c r="L113" t="s">
        <v>130</v>
      </c>
      <c r="M113" t="s">
        <v>1504</v>
      </c>
      <c r="N113">
        <v>1786160.26</v>
      </c>
      <c r="R113" t="s">
        <v>558</v>
      </c>
      <c r="S113" t="s">
        <v>2250</v>
      </c>
      <c r="Y113" t="s">
        <v>1149</v>
      </c>
      <c r="Z113" t="s">
        <v>643</v>
      </c>
    </row>
    <row r="114" spans="1:26">
      <c r="A114" t="s">
        <v>1136</v>
      </c>
      <c r="B114" t="s">
        <v>1779</v>
      </c>
      <c r="D114" t="s">
        <v>42</v>
      </c>
      <c r="F114" t="s">
        <v>1226</v>
      </c>
      <c r="K114" t="s">
        <v>1226</v>
      </c>
      <c r="L114" t="s">
        <v>131</v>
      </c>
      <c r="M114" t="s">
        <v>1505</v>
      </c>
      <c r="N114">
        <v>426000</v>
      </c>
      <c r="R114" t="s">
        <v>483</v>
      </c>
      <c r="S114" t="s">
        <v>2251</v>
      </c>
      <c r="Y114" t="s">
        <v>1124</v>
      </c>
      <c r="Z114" t="s">
        <v>524</v>
      </c>
    </row>
    <row r="115" spans="1:26">
      <c r="A115" t="s">
        <v>1136</v>
      </c>
      <c r="B115" t="s">
        <v>1780</v>
      </c>
      <c r="D115" t="s">
        <v>42</v>
      </c>
      <c r="F115" t="s">
        <v>1227</v>
      </c>
      <c r="K115" t="s">
        <v>1227</v>
      </c>
      <c r="L115" t="s">
        <v>132</v>
      </c>
      <c r="M115" t="s">
        <v>1506</v>
      </c>
      <c r="N115">
        <v>3946909.3</v>
      </c>
      <c r="R115" t="s">
        <v>634</v>
      </c>
      <c r="S115" t="s">
        <v>2252</v>
      </c>
      <c r="Y115" t="s">
        <v>1124</v>
      </c>
      <c r="Z115" t="s">
        <v>525</v>
      </c>
    </row>
    <row r="116" spans="1:26">
      <c r="A116" t="s">
        <v>1137</v>
      </c>
      <c r="B116" t="s">
        <v>1781</v>
      </c>
      <c r="D116" t="s">
        <v>576</v>
      </c>
      <c r="F116" t="s">
        <v>1228</v>
      </c>
      <c r="K116" t="s">
        <v>1228</v>
      </c>
      <c r="L116" t="s">
        <v>133</v>
      </c>
      <c r="M116" t="s">
        <v>1507</v>
      </c>
      <c r="N116">
        <v>1537678</v>
      </c>
      <c r="R116" t="s">
        <v>662</v>
      </c>
      <c r="S116" t="s">
        <v>2253</v>
      </c>
      <c r="Y116" t="s">
        <v>1124</v>
      </c>
      <c r="Z116" t="s">
        <v>523</v>
      </c>
    </row>
    <row r="117" spans="1:26">
      <c r="A117" t="s">
        <v>1137</v>
      </c>
      <c r="B117" t="s">
        <v>589</v>
      </c>
      <c r="D117" t="s">
        <v>576</v>
      </c>
      <c r="F117" t="s">
        <v>1229</v>
      </c>
      <c r="K117" t="s">
        <v>1229</v>
      </c>
      <c r="L117" t="s">
        <v>134</v>
      </c>
      <c r="M117" t="s">
        <v>1508</v>
      </c>
      <c r="N117">
        <v>846218.14</v>
      </c>
      <c r="R117" t="s">
        <v>664</v>
      </c>
      <c r="S117" t="s">
        <v>1609</v>
      </c>
      <c r="Y117" t="s">
        <v>1124</v>
      </c>
      <c r="Z117" t="s">
        <v>521</v>
      </c>
    </row>
    <row r="118" spans="1:26">
      <c r="A118" t="s">
        <v>1137</v>
      </c>
      <c r="B118" t="s">
        <v>591</v>
      </c>
      <c r="D118" t="s">
        <v>576</v>
      </c>
      <c r="F118" t="s">
        <v>1230</v>
      </c>
      <c r="K118" t="s">
        <v>1230</v>
      </c>
      <c r="L118" t="s">
        <v>135</v>
      </c>
      <c r="M118" t="s">
        <v>1509</v>
      </c>
      <c r="N118">
        <v>747459.7</v>
      </c>
      <c r="R118" t="s">
        <v>560</v>
      </c>
      <c r="S118" t="s">
        <v>2254</v>
      </c>
      <c r="Y118" t="s">
        <v>1124</v>
      </c>
      <c r="Z118" t="s">
        <v>526</v>
      </c>
    </row>
    <row r="119" spans="1:26">
      <c r="A119" t="s">
        <v>1137</v>
      </c>
      <c r="B119" t="s">
        <v>579</v>
      </c>
      <c r="D119" t="s">
        <v>576</v>
      </c>
      <c r="F119" t="s">
        <v>1231</v>
      </c>
      <c r="K119" t="s">
        <v>1231</v>
      </c>
      <c r="L119" t="s">
        <v>136</v>
      </c>
      <c r="M119" t="s">
        <v>1510</v>
      </c>
      <c r="N119">
        <v>3183900.0700000003</v>
      </c>
      <c r="R119" t="s">
        <v>570</v>
      </c>
      <c r="S119" t="s">
        <v>2255</v>
      </c>
      <c r="Y119" t="s">
        <v>1124</v>
      </c>
      <c r="Z119" t="s">
        <v>517</v>
      </c>
    </row>
    <row r="120" spans="1:26">
      <c r="A120" t="s">
        <v>1137</v>
      </c>
      <c r="B120" t="s">
        <v>578</v>
      </c>
      <c r="D120" t="s">
        <v>576</v>
      </c>
      <c r="F120" t="s">
        <v>1232</v>
      </c>
      <c r="K120" t="s">
        <v>1232</v>
      </c>
      <c r="L120" t="s">
        <v>942</v>
      </c>
      <c r="M120" t="s">
        <v>1433</v>
      </c>
      <c r="N120">
        <v>24934031</v>
      </c>
      <c r="R120" t="s">
        <v>478</v>
      </c>
      <c r="S120" t="s">
        <v>2256</v>
      </c>
      <c r="Y120" t="s">
        <v>1124</v>
      </c>
      <c r="Z120" t="s">
        <v>522</v>
      </c>
    </row>
    <row r="121" spans="1:26">
      <c r="A121" t="s">
        <v>1137</v>
      </c>
      <c r="B121" t="s">
        <v>581</v>
      </c>
      <c r="D121" t="s">
        <v>576</v>
      </c>
      <c r="F121" t="s">
        <v>1233</v>
      </c>
      <c r="K121" t="s">
        <v>1233</v>
      </c>
      <c r="L121" t="s">
        <v>137</v>
      </c>
      <c r="M121" t="s">
        <v>1511</v>
      </c>
      <c r="N121">
        <v>1940112.93</v>
      </c>
      <c r="R121" t="s">
        <v>739</v>
      </c>
      <c r="S121" t="s">
        <v>2257</v>
      </c>
      <c r="Y121" t="s">
        <v>1124</v>
      </c>
      <c r="Z121" t="s">
        <v>516</v>
      </c>
    </row>
    <row r="122" spans="1:26">
      <c r="A122" t="s">
        <v>1137</v>
      </c>
      <c r="B122" t="s">
        <v>584</v>
      </c>
      <c r="D122" t="s">
        <v>576</v>
      </c>
      <c r="F122" t="s">
        <v>1234</v>
      </c>
      <c r="K122" t="s">
        <v>1234</v>
      </c>
      <c r="L122" t="s">
        <v>138</v>
      </c>
      <c r="M122" t="s">
        <v>1512</v>
      </c>
      <c r="N122">
        <v>909166.5</v>
      </c>
      <c r="R122" t="s">
        <v>545</v>
      </c>
      <c r="S122" t="s">
        <v>2258</v>
      </c>
      <c r="Y122" t="s">
        <v>1124</v>
      </c>
      <c r="Z122" t="s">
        <v>520</v>
      </c>
    </row>
    <row r="123" spans="1:26">
      <c r="A123" t="s">
        <v>1137</v>
      </c>
      <c r="B123" t="s">
        <v>577</v>
      </c>
      <c r="D123" t="s">
        <v>576</v>
      </c>
      <c r="F123" t="s">
        <v>1235</v>
      </c>
      <c r="K123" t="s">
        <v>1235</v>
      </c>
      <c r="L123" t="s">
        <v>139</v>
      </c>
      <c r="M123" t="s">
        <v>1513</v>
      </c>
      <c r="N123">
        <v>3690000</v>
      </c>
      <c r="R123" t="s">
        <v>825</v>
      </c>
      <c r="S123" t="s">
        <v>2259</v>
      </c>
      <c r="Y123" t="s">
        <v>1202</v>
      </c>
      <c r="Z123" t="s">
        <v>848</v>
      </c>
    </row>
    <row r="124" spans="1:26">
      <c r="A124" t="s">
        <v>1137</v>
      </c>
      <c r="B124" t="s">
        <v>580</v>
      </c>
      <c r="D124" t="s">
        <v>576</v>
      </c>
      <c r="F124" t="s">
        <v>1236</v>
      </c>
      <c r="K124" t="s">
        <v>1236</v>
      </c>
      <c r="L124" t="s">
        <v>140</v>
      </c>
      <c r="M124" t="s">
        <v>1514</v>
      </c>
      <c r="N124">
        <v>2426481</v>
      </c>
      <c r="R124" t="s">
        <v>501</v>
      </c>
      <c r="S124" t="s">
        <v>2260</v>
      </c>
      <c r="Y124" t="s">
        <v>1202</v>
      </c>
      <c r="Z124" t="s">
        <v>849</v>
      </c>
    </row>
    <row r="125" spans="1:26">
      <c r="A125" t="s">
        <v>1137</v>
      </c>
      <c r="B125" t="s">
        <v>582</v>
      </c>
      <c r="D125" t="s">
        <v>576</v>
      </c>
      <c r="F125" t="s">
        <v>1237</v>
      </c>
      <c r="K125" t="s">
        <v>1237</v>
      </c>
      <c r="L125" t="s">
        <v>141</v>
      </c>
      <c r="M125" t="s">
        <v>1515</v>
      </c>
      <c r="N125">
        <v>3516480</v>
      </c>
      <c r="R125" t="s">
        <v>721</v>
      </c>
      <c r="S125" t="s">
        <v>2261</v>
      </c>
      <c r="Y125" t="s">
        <v>1154</v>
      </c>
      <c r="Z125" t="s">
        <v>675</v>
      </c>
    </row>
    <row r="126" spans="1:26">
      <c r="A126" t="s">
        <v>1137</v>
      </c>
      <c r="B126" t="s">
        <v>587</v>
      </c>
      <c r="D126" t="s">
        <v>576</v>
      </c>
      <c r="F126" t="s">
        <v>1238</v>
      </c>
      <c r="K126" t="s">
        <v>1238</v>
      </c>
      <c r="L126" t="s">
        <v>142</v>
      </c>
      <c r="M126" t="s">
        <v>1516</v>
      </c>
      <c r="N126">
        <v>2736520</v>
      </c>
      <c r="R126" t="s">
        <v>732</v>
      </c>
      <c r="S126" t="s">
        <v>2262</v>
      </c>
      <c r="Y126" t="s">
        <v>1198</v>
      </c>
      <c r="Z126" t="s">
        <v>840</v>
      </c>
    </row>
    <row r="127" spans="1:26">
      <c r="A127" t="s">
        <v>1137</v>
      </c>
      <c r="B127" t="s">
        <v>593</v>
      </c>
      <c r="D127" t="s">
        <v>576</v>
      </c>
      <c r="F127" t="s">
        <v>1239</v>
      </c>
      <c r="K127" t="s">
        <v>1239</v>
      </c>
      <c r="L127" t="s">
        <v>143</v>
      </c>
      <c r="M127" t="s">
        <v>1517</v>
      </c>
      <c r="N127">
        <v>15038190</v>
      </c>
      <c r="R127" t="s">
        <v>764</v>
      </c>
      <c r="S127" t="s">
        <v>2263</v>
      </c>
      <c r="Y127" t="s">
        <v>1198</v>
      </c>
      <c r="Z127" t="s">
        <v>843</v>
      </c>
    </row>
    <row r="128" spans="1:26">
      <c r="A128" t="s">
        <v>1137</v>
      </c>
      <c r="B128" t="s">
        <v>592</v>
      </c>
      <c r="D128" t="s">
        <v>576</v>
      </c>
      <c r="F128" t="s">
        <v>1240</v>
      </c>
      <c r="K128" t="s">
        <v>1240</v>
      </c>
      <c r="L128" t="s">
        <v>144</v>
      </c>
      <c r="M128" t="s">
        <v>1518</v>
      </c>
      <c r="N128">
        <v>1964812</v>
      </c>
      <c r="R128" t="s">
        <v>768</v>
      </c>
      <c r="S128" t="s">
        <v>2264</v>
      </c>
      <c r="Y128" t="s">
        <v>1198</v>
      </c>
      <c r="Z128" t="s">
        <v>841</v>
      </c>
    </row>
    <row r="129" spans="1:26">
      <c r="A129" t="s">
        <v>1137</v>
      </c>
      <c r="B129" t="s">
        <v>588</v>
      </c>
      <c r="D129" t="s">
        <v>576</v>
      </c>
      <c r="F129" t="s">
        <v>1241</v>
      </c>
      <c r="K129" t="s">
        <v>1241</v>
      </c>
      <c r="L129" t="s">
        <v>145</v>
      </c>
      <c r="M129" t="s">
        <v>1519</v>
      </c>
      <c r="N129">
        <v>2330036</v>
      </c>
      <c r="R129" t="s">
        <v>934</v>
      </c>
      <c r="S129" t="s">
        <v>2265</v>
      </c>
      <c r="Y129" t="s">
        <v>1198</v>
      </c>
      <c r="Z129" t="s">
        <v>842</v>
      </c>
    </row>
    <row r="130" spans="1:26">
      <c r="A130" t="s">
        <v>1137</v>
      </c>
      <c r="B130" t="s">
        <v>1782</v>
      </c>
      <c r="D130" t="s">
        <v>576</v>
      </c>
      <c r="F130" t="s">
        <v>1242</v>
      </c>
      <c r="K130" t="s">
        <v>1242</v>
      </c>
      <c r="L130" t="s">
        <v>146</v>
      </c>
      <c r="M130" t="s">
        <v>1520</v>
      </c>
      <c r="N130">
        <v>3046005.71</v>
      </c>
      <c r="R130" t="s">
        <v>518</v>
      </c>
      <c r="S130" t="s">
        <v>2266</v>
      </c>
      <c r="Y130" t="s">
        <v>1202</v>
      </c>
      <c r="Z130" t="s">
        <v>847</v>
      </c>
    </row>
    <row r="131" spans="1:26">
      <c r="A131" t="s">
        <v>1137</v>
      </c>
      <c r="B131" t="s">
        <v>1783</v>
      </c>
      <c r="D131" t="s">
        <v>576</v>
      </c>
      <c r="F131" t="s">
        <v>1243</v>
      </c>
      <c r="K131" t="s">
        <v>1243</v>
      </c>
      <c r="L131" t="s">
        <v>147</v>
      </c>
      <c r="M131" t="s">
        <v>1521</v>
      </c>
      <c r="N131">
        <v>1630800</v>
      </c>
      <c r="R131" t="s">
        <v>536</v>
      </c>
      <c r="S131" t="s">
        <v>2267</v>
      </c>
      <c r="Y131" t="s">
        <v>1170</v>
      </c>
      <c r="Z131" t="s">
        <v>729</v>
      </c>
    </row>
    <row r="132" spans="1:26">
      <c r="A132" t="s">
        <v>1137</v>
      </c>
      <c r="B132" t="s">
        <v>1784</v>
      </c>
      <c r="D132" t="s">
        <v>576</v>
      </c>
      <c r="F132" t="s">
        <v>1244</v>
      </c>
      <c r="K132" t="s">
        <v>1244</v>
      </c>
      <c r="L132" t="s">
        <v>149</v>
      </c>
      <c r="M132" t="s">
        <v>1522</v>
      </c>
      <c r="N132">
        <v>1868316.16</v>
      </c>
      <c r="R132" t="s">
        <v>680</v>
      </c>
      <c r="S132" t="s">
        <v>2268</v>
      </c>
      <c r="Y132" t="s">
        <v>1174</v>
      </c>
      <c r="Z132" t="s">
        <v>743</v>
      </c>
    </row>
    <row r="133" spans="1:26">
      <c r="A133" t="s">
        <v>1137</v>
      </c>
      <c r="B133" t="s">
        <v>1785</v>
      </c>
      <c r="D133" t="s">
        <v>576</v>
      </c>
      <c r="F133" t="s">
        <v>1245</v>
      </c>
      <c r="K133" t="s">
        <v>1245</v>
      </c>
      <c r="L133" t="s">
        <v>150</v>
      </c>
      <c r="M133" t="s">
        <v>1523</v>
      </c>
      <c r="N133">
        <v>3170250</v>
      </c>
      <c r="R133" t="s">
        <v>815</v>
      </c>
      <c r="S133" t="s">
        <v>2269</v>
      </c>
      <c r="Y133" t="s">
        <v>1174</v>
      </c>
      <c r="Z133" t="s">
        <v>742</v>
      </c>
    </row>
    <row r="134" spans="1:26">
      <c r="A134" t="s">
        <v>1138</v>
      </c>
      <c r="B134" t="s">
        <v>1786</v>
      </c>
      <c r="D134" t="s">
        <v>44</v>
      </c>
      <c r="F134" t="s">
        <v>1246</v>
      </c>
      <c r="K134" t="s">
        <v>1246</v>
      </c>
      <c r="L134" t="s">
        <v>151</v>
      </c>
      <c r="M134" t="s">
        <v>1524</v>
      </c>
      <c r="N134">
        <v>208433</v>
      </c>
      <c r="R134" t="s">
        <v>839</v>
      </c>
      <c r="S134" t="s">
        <v>2270</v>
      </c>
      <c r="Y134" t="s">
        <v>1170</v>
      </c>
      <c r="Z134" t="s">
        <v>727</v>
      </c>
    </row>
    <row r="135" spans="1:26">
      <c r="A135" t="s">
        <v>1138</v>
      </c>
      <c r="B135" t="s">
        <v>1787</v>
      </c>
      <c r="D135" t="s">
        <v>44</v>
      </c>
      <c r="F135" t="s">
        <v>1247</v>
      </c>
      <c r="K135" t="s">
        <v>1247</v>
      </c>
      <c r="L135" t="s">
        <v>152</v>
      </c>
      <c r="M135" t="s">
        <v>1525</v>
      </c>
      <c r="N135">
        <v>3103891.2</v>
      </c>
      <c r="R135" t="s">
        <v>858</v>
      </c>
      <c r="S135" t="s">
        <v>2271</v>
      </c>
      <c r="Y135" t="s">
        <v>1162</v>
      </c>
      <c r="Z135" t="s">
        <v>693</v>
      </c>
    </row>
    <row r="136" spans="1:26">
      <c r="A136" t="s">
        <v>1138</v>
      </c>
      <c r="B136" t="s">
        <v>1788</v>
      </c>
      <c r="D136" t="s">
        <v>44</v>
      </c>
      <c r="F136" t="s">
        <v>1248</v>
      </c>
      <c r="K136" t="s">
        <v>1248</v>
      </c>
      <c r="L136" t="s">
        <v>153</v>
      </c>
      <c r="M136" t="s">
        <v>1526</v>
      </c>
      <c r="N136">
        <v>2144711.9700000002</v>
      </c>
      <c r="R136" t="s">
        <v>879</v>
      </c>
      <c r="S136" t="s">
        <v>2272</v>
      </c>
      <c r="Y136" t="s">
        <v>1162</v>
      </c>
      <c r="Z136" t="s">
        <v>694</v>
      </c>
    </row>
    <row r="137" spans="1:26">
      <c r="A137" t="s">
        <v>1138</v>
      </c>
      <c r="B137" t="s">
        <v>1789</v>
      </c>
      <c r="D137" t="s">
        <v>44</v>
      </c>
      <c r="F137" t="s">
        <v>1249</v>
      </c>
      <c r="K137" t="s">
        <v>1249</v>
      </c>
      <c r="L137" t="s">
        <v>154</v>
      </c>
      <c r="M137" t="s">
        <v>1527</v>
      </c>
      <c r="N137">
        <v>11014615</v>
      </c>
      <c r="R137" t="s">
        <v>962</v>
      </c>
      <c r="S137" t="s">
        <v>1621</v>
      </c>
      <c r="Y137" t="s">
        <v>1162</v>
      </c>
      <c r="Z137" t="s">
        <v>691</v>
      </c>
    </row>
    <row r="138" spans="1:26">
      <c r="A138" t="s">
        <v>1139</v>
      </c>
      <c r="B138" t="s">
        <v>599</v>
      </c>
      <c r="D138" t="s">
        <v>45</v>
      </c>
      <c r="F138" t="s">
        <v>1250</v>
      </c>
      <c r="K138" t="s">
        <v>1250</v>
      </c>
      <c r="L138" t="s">
        <v>155</v>
      </c>
      <c r="M138" t="s">
        <v>1528</v>
      </c>
      <c r="N138">
        <v>811305</v>
      </c>
      <c r="R138" t="s">
        <v>979</v>
      </c>
      <c r="S138" t="s">
        <v>1600</v>
      </c>
      <c r="Y138" t="s">
        <v>1204</v>
      </c>
      <c r="Z138" t="s">
        <v>855</v>
      </c>
    </row>
    <row r="139" spans="1:26">
      <c r="A139" t="s">
        <v>1139</v>
      </c>
      <c r="B139" t="s">
        <v>600</v>
      </c>
      <c r="D139" t="s">
        <v>45</v>
      </c>
      <c r="F139" t="s">
        <v>1251</v>
      </c>
      <c r="K139" t="s">
        <v>1251</v>
      </c>
      <c r="L139" t="s">
        <v>156</v>
      </c>
      <c r="M139" t="s">
        <v>1529</v>
      </c>
      <c r="N139">
        <v>6390000</v>
      </c>
      <c r="R139" t="s">
        <v>990</v>
      </c>
      <c r="S139" t="s">
        <v>2273</v>
      </c>
      <c r="Y139" t="s">
        <v>1204</v>
      </c>
      <c r="Z139" t="s">
        <v>853</v>
      </c>
    </row>
    <row r="140" spans="1:26">
      <c r="A140" t="s">
        <v>1140</v>
      </c>
      <c r="B140" t="s">
        <v>603</v>
      </c>
      <c r="D140" t="s">
        <v>46</v>
      </c>
      <c r="F140" t="s">
        <v>1252</v>
      </c>
      <c r="K140" t="s">
        <v>1252</v>
      </c>
      <c r="L140" t="s">
        <v>999</v>
      </c>
      <c r="M140" t="s">
        <v>1530</v>
      </c>
      <c r="N140">
        <v>1848600</v>
      </c>
      <c r="R140" t="s">
        <v>995</v>
      </c>
      <c r="S140" t="s">
        <v>2274</v>
      </c>
      <c r="Y140" t="s">
        <v>1204</v>
      </c>
      <c r="Z140" t="s">
        <v>854</v>
      </c>
    </row>
    <row r="141" spans="1:26">
      <c r="A141" t="s">
        <v>1140</v>
      </c>
      <c r="B141" t="s">
        <v>601</v>
      </c>
      <c r="D141" t="s">
        <v>46</v>
      </c>
      <c r="F141" t="s">
        <v>1253</v>
      </c>
      <c r="K141" t="s">
        <v>1253</v>
      </c>
      <c r="L141" t="s">
        <v>157</v>
      </c>
      <c r="M141" t="s">
        <v>1531</v>
      </c>
      <c r="N141">
        <v>4200000</v>
      </c>
      <c r="R141" t="s">
        <v>519</v>
      </c>
      <c r="S141" t="s">
        <v>2275</v>
      </c>
      <c r="Y141" t="s">
        <v>1204</v>
      </c>
      <c r="Z141" t="s">
        <v>856</v>
      </c>
    </row>
    <row r="142" spans="1:26">
      <c r="A142" t="s">
        <v>1140</v>
      </c>
      <c r="B142" t="s">
        <v>1790</v>
      </c>
      <c r="D142" t="s">
        <v>46</v>
      </c>
      <c r="F142" t="s">
        <v>1254</v>
      </c>
      <c r="K142" t="s">
        <v>1254</v>
      </c>
      <c r="L142" t="s">
        <v>148</v>
      </c>
      <c r="M142" t="s">
        <v>1532</v>
      </c>
      <c r="N142">
        <v>1547910</v>
      </c>
      <c r="R142" t="s">
        <v>997</v>
      </c>
      <c r="S142" t="s">
        <v>2276</v>
      </c>
      <c r="Y142" t="s">
        <v>1177</v>
      </c>
      <c r="Z142" t="s">
        <v>749</v>
      </c>
    </row>
    <row r="143" spans="1:26">
      <c r="A143" t="s">
        <v>1141</v>
      </c>
      <c r="B143" t="s">
        <v>1791</v>
      </c>
      <c r="D143" t="s">
        <v>47</v>
      </c>
      <c r="F143" t="s">
        <v>1255</v>
      </c>
      <c r="K143" t="s">
        <v>1255</v>
      </c>
      <c r="L143" t="s">
        <v>158</v>
      </c>
      <c r="M143" t="s">
        <v>1533</v>
      </c>
      <c r="N143">
        <v>2191809</v>
      </c>
      <c r="R143" t="s">
        <v>690</v>
      </c>
      <c r="S143" t="s">
        <v>2277</v>
      </c>
      <c r="Y143" t="s">
        <v>1235</v>
      </c>
      <c r="Z143" t="s">
        <v>947</v>
      </c>
    </row>
    <row r="144" spans="1:26">
      <c r="A144" t="s">
        <v>1141</v>
      </c>
      <c r="B144" t="s">
        <v>1792</v>
      </c>
      <c r="D144" t="s">
        <v>47</v>
      </c>
      <c r="F144" t="s">
        <v>1256</v>
      </c>
      <c r="K144" t="s">
        <v>1256</v>
      </c>
      <c r="L144" t="s">
        <v>159</v>
      </c>
      <c r="M144" t="s">
        <v>1534</v>
      </c>
      <c r="N144">
        <v>2679660</v>
      </c>
      <c r="R144" t="s">
        <v>805</v>
      </c>
      <c r="S144" t="s">
        <v>2278</v>
      </c>
      <c r="Y144" t="s">
        <v>1205</v>
      </c>
      <c r="Z144" t="s">
        <v>861</v>
      </c>
    </row>
    <row r="145" spans="1:26">
      <c r="A145" t="s">
        <v>1141</v>
      </c>
      <c r="B145" t="s">
        <v>1793</v>
      </c>
      <c r="D145" t="s">
        <v>47</v>
      </c>
      <c r="F145" t="s">
        <v>1257</v>
      </c>
      <c r="K145" t="s">
        <v>1257</v>
      </c>
      <c r="L145" t="s">
        <v>160</v>
      </c>
      <c r="M145" t="s">
        <v>1535</v>
      </c>
      <c r="N145">
        <v>1438722.46</v>
      </c>
      <c r="R145" t="s">
        <v>937</v>
      </c>
      <c r="S145" t="s">
        <v>2279</v>
      </c>
      <c r="Y145" t="s">
        <v>1242</v>
      </c>
      <c r="Z145" t="s">
        <v>972</v>
      </c>
    </row>
    <row r="146" spans="1:26">
      <c r="A146" t="s">
        <v>1141</v>
      </c>
      <c r="B146" t="s">
        <v>1794</v>
      </c>
      <c r="D146" t="s">
        <v>47</v>
      </c>
      <c r="F146" t="s">
        <v>1258</v>
      </c>
      <c r="K146" t="s">
        <v>1258</v>
      </c>
      <c r="L146" t="s">
        <v>161</v>
      </c>
      <c r="M146" t="s">
        <v>1536</v>
      </c>
      <c r="N146">
        <v>6926478.5199999996</v>
      </c>
      <c r="R146" t="s">
        <v>985</v>
      </c>
      <c r="S146" t="s">
        <v>2280</v>
      </c>
      <c r="Y146" t="s">
        <v>1205</v>
      </c>
      <c r="Z146" t="s">
        <v>862</v>
      </c>
    </row>
    <row r="147" spans="1:26">
      <c r="A147" t="s">
        <v>1142</v>
      </c>
      <c r="B147" t="s">
        <v>1795</v>
      </c>
      <c r="D147" t="s">
        <v>48</v>
      </c>
      <c r="F147" t="s">
        <v>1259</v>
      </c>
      <c r="K147" t="s">
        <v>1259</v>
      </c>
      <c r="L147" t="s">
        <v>162</v>
      </c>
      <c r="M147" t="s">
        <v>1537</v>
      </c>
      <c r="N147">
        <v>924666.86</v>
      </c>
      <c r="R147" t="s">
        <v>1030</v>
      </c>
      <c r="S147" t="s">
        <v>1600</v>
      </c>
      <c r="Y147" t="s">
        <v>1205</v>
      </c>
      <c r="Z147" t="s">
        <v>859</v>
      </c>
    </row>
    <row r="148" spans="1:26">
      <c r="A148" t="s">
        <v>1142</v>
      </c>
      <c r="B148" t="s">
        <v>1796</v>
      </c>
      <c r="D148" t="s">
        <v>48</v>
      </c>
      <c r="F148" t="s">
        <v>1260</v>
      </c>
      <c r="K148" t="s">
        <v>1260</v>
      </c>
      <c r="L148" t="s">
        <v>163</v>
      </c>
      <c r="M148" t="s">
        <v>1538</v>
      </c>
      <c r="N148">
        <v>702000</v>
      </c>
      <c r="R148" t="s">
        <v>1039</v>
      </c>
      <c r="S148" t="s">
        <v>2281</v>
      </c>
      <c r="Y148" t="s">
        <v>1234</v>
      </c>
      <c r="Z148" t="s">
        <v>946</v>
      </c>
    </row>
    <row r="149" spans="1:26">
      <c r="A149" t="s">
        <v>1142</v>
      </c>
      <c r="B149" t="s">
        <v>1797</v>
      </c>
      <c r="D149" t="s">
        <v>48</v>
      </c>
      <c r="F149" t="s">
        <v>1261</v>
      </c>
      <c r="K149" t="s">
        <v>1261</v>
      </c>
      <c r="L149" t="s">
        <v>1029</v>
      </c>
      <c r="M149" t="s">
        <v>1471</v>
      </c>
      <c r="N149">
        <v>18142667.43</v>
      </c>
      <c r="R149" t="s">
        <v>809</v>
      </c>
      <c r="S149" t="s">
        <v>2282</v>
      </c>
      <c r="Y149" t="s">
        <v>1234</v>
      </c>
      <c r="Z149" t="s">
        <v>945</v>
      </c>
    </row>
    <row r="150" spans="1:26">
      <c r="A150" t="s">
        <v>1143</v>
      </c>
      <c r="B150" t="s">
        <v>1798</v>
      </c>
      <c r="D150" t="s">
        <v>49</v>
      </c>
      <c r="F150" t="s">
        <v>1262</v>
      </c>
      <c r="K150" t="s">
        <v>1262</v>
      </c>
      <c r="L150" t="s">
        <v>165</v>
      </c>
      <c r="M150" t="s">
        <v>1539</v>
      </c>
      <c r="N150">
        <v>4753935</v>
      </c>
      <c r="R150" t="s">
        <v>959</v>
      </c>
      <c r="S150" t="s">
        <v>2283</v>
      </c>
      <c r="Y150" t="s">
        <v>1205</v>
      </c>
      <c r="Z150" t="s">
        <v>857</v>
      </c>
    </row>
    <row r="151" spans="1:26">
      <c r="A151" t="s">
        <v>1144</v>
      </c>
      <c r="B151" t="s">
        <v>1799</v>
      </c>
      <c r="D151" t="s">
        <v>50</v>
      </c>
      <c r="F151" t="s">
        <v>1263</v>
      </c>
      <c r="K151" t="s">
        <v>1263</v>
      </c>
      <c r="L151" t="s">
        <v>166</v>
      </c>
      <c r="M151" t="s">
        <v>1540</v>
      </c>
      <c r="N151">
        <v>625358.25</v>
      </c>
      <c r="R151" t="s">
        <v>957</v>
      </c>
      <c r="S151" t="s">
        <v>2284</v>
      </c>
      <c r="Y151" t="s">
        <v>1205</v>
      </c>
      <c r="Z151" t="s">
        <v>860</v>
      </c>
    </row>
    <row r="152" spans="1:26">
      <c r="A152" t="s">
        <v>1144</v>
      </c>
      <c r="B152" t="s">
        <v>614</v>
      </c>
      <c r="D152" t="s">
        <v>50</v>
      </c>
      <c r="F152" t="s">
        <v>1264</v>
      </c>
      <c r="K152" t="s">
        <v>1264</v>
      </c>
      <c r="L152" t="s">
        <v>167</v>
      </c>
      <c r="M152" t="s">
        <v>1541</v>
      </c>
      <c r="N152">
        <v>35078167.449999996</v>
      </c>
      <c r="R152" t="s">
        <v>1108</v>
      </c>
      <c r="S152" t="s">
        <v>1634</v>
      </c>
      <c r="Y152" t="s">
        <v>1217</v>
      </c>
      <c r="Z152" t="s">
        <v>896</v>
      </c>
    </row>
    <row r="153" spans="1:26">
      <c r="A153" t="s">
        <v>1144</v>
      </c>
      <c r="B153" t="s">
        <v>1800</v>
      </c>
      <c r="D153" t="s">
        <v>50</v>
      </c>
      <c r="F153" t="s">
        <v>1265</v>
      </c>
      <c r="K153" t="s">
        <v>1265</v>
      </c>
      <c r="L153" t="s">
        <v>167</v>
      </c>
      <c r="M153" t="s">
        <v>1541</v>
      </c>
      <c r="N153">
        <v>3327775.73</v>
      </c>
      <c r="R153" t="s">
        <v>692</v>
      </c>
      <c r="S153" t="s">
        <v>2253</v>
      </c>
      <c r="Y153" t="s">
        <v>1217</v>
      </c>
      <c r="Z153" t="s">
        <v>894</v>
      </c>
    </row>
    <row r="154" spans="1:26">
      <c r="A154" t="s">
        <v>1144</v>
      </c>
      <c r="B154" t="s">
        <v>1801</v>
      </c>
      <c r="D154" t="s">
        <v>50</v>
      </c>
      <c r="F154" t="s">
        <v>1266</v>
      </c>
      <c r="K154" t="s">
        <v>1266</v>
      </c>
      <c r="L154" t="s">
        <v>168</v>
      </c>
      <c r="M154" t="s">
        <v>1542</v>
      </c>
      <c r="N154">
        <v>648000</v>
      </c>
      <c r="R154" t="s">
        <v>1061</v>
      </c>
      <c r="S154" t="s">
        <v>2285</v>
      </c>
      <c r="Y154" t="s">
        <v>1269</v>
      </c>
      <c r="Z154" t="s">
        <v>1051</v>
      </c>
    </row>
    <row r="155" spans="1:26">
      <c r="A155" t="s">
        <v>1144</v>
      </c>
      <c r="B155" t="s">
        <v>1802</v>
      </c>
      <c r="D155" t="s">
        <v>50</v>
      </c>
      <c r="F155" t="s">
        <v>1267</v>
      </c>
      <c r="K155" t="s">
        <v>1267</v>
      </c>
      <c r="L155" t="s">
        <v>169</v>
      </c>
      <c r="M155" t="s">
        <v>1543</v>
      </c>
      <c r="N155">
        <v>711000</v>
      </c>
      <c r="R155" t="s">
        <v>624</v>
      </c>
      <c r="S155" t="s">
        <v>2286</v>
      </c>
      <c r="Y155" t="s">
        <v>1217</v>
      </c>
      <c r="Z155" t="s">
        <v>893</v>
      </c>
    </row>
    <row r="156" spans="1:26">
      <c r="A156" t="s">
        <v>1145</v>
      </c>
      <c r="B156" t="s">
        <v>621</v>
      </c>
      <c r="D156" t="s">
        <v>51</v>
      </c>
      <c r="F156" t="s">
        <v>1268</v>
      </c>
      <c r="K156" t="s">
        <v>1268</v>
      </c>
      <c r="L156" t="s">
        <v>170</v>
      </c>
      <c r="M156" t="s">
        <v>1544</v>
      </c>
      <c r="N156">
        <v>1024875</v>
      </c>
      <c r="R156" t="s">
        <v>801</v>
      </c>
      <c r="S156" t="s">
        <v>2287</v>
      </c>
      <c r="Y156" t="s">
        <v>1217</v>
      </c>
      <c r="Z156" t="s">
        <v>897</v>
      </c>
    </row>
    <row r="157" spans="1:26">
      <c r="A157" t="s">
        <v>1145</v>
      </c>
      <c r="B157" t="s">
        <v>624</v>
      </c>
      <c r="D157" t="s">
        <v>51</v>
      </c>
      <c r="F157" t="s">
        <v>1269</v>
      </c>
      <c r="K157" t="s">
        <v>1269</v>
      </c>
      <c r="L157" t="s">
        <v>171</v>
      </c>
      <c r="M157" t="s">
        <v>1545</v>
      </c>
      <c r="N157">
        <v>1640880</v>
      </c>
      <c r="R157" t="s">
        <v>928</v>
      </c>
      <c r="S157" t="s">
        <v>2288</v>
      </c>
      <c r="Y157" t="s">
        <v>1217</v>
      </c>
      <c r="Z157" t="s">
        <v>892</v>
      </c>
    </row>
    <row r="158" spans="1:26">
      <c r="A158" t="s">
        <v>1145</v>
      </c>
      <c r="B158" t="s">
        <v>623</v>
      </c>
      <c r="D158" t="s">
        <v>51</v>
      </c>
      <c r="F158" t="s">
        <v>1270</v>
      </c>
      <c r="K158" t="s">
        <v>1270</v>
      </c>
      <c r="L158" t="s">
        <v>172</v>
      </c>
      <c r="M158" t="s">
        <v>1546</v>
      </c>
      <c r="N158">
        <v>3863867.35</v>
      </c>
      <c r="R158" t="s">
        <v>603</v>
      </c>
      <c r="S158" t="s">
        <v>2289</v>
      </c>
      <c r="Y158" t="s">
        <v>1249</v>
      </c>
      <c r="Z158" t="s">
        <v>991</v>
      </c>
    </row>
    <row r="159" spans="1:26">
      <c r="A159" t="s">
        <v>1145</v>
      </c>
      <c r="B159" t="s">
        <v>1803</v>
      </c>
      <c r="D159" t="s">
        <v>51</v>
      </c>
      <c r="F159" t="s">
        <v>1271</v>
      </c>
      <c r="K159" t="s">
        <v>1271</v>
      </c>
      <c r="L159" t="s">
        <v>164</v>
      </c>
      <c r="M159" t="s">
        <v>1547</v>
      </c>
      <c r="N159">
        <v>963810</v>
      </c>
      <c r="R159" t="s">
        <v>728</v>
      </c>
      <c r="S159" t="s">
        <v>2290</v>
      </c>
      <c r="Y159" t="s">
        <v>1284</v>
      </c>
      <c r="Z159" t="s">
        <v>1091</v>
      </c>
    </row>
    <row r="160" spans="1:26">
      <c r="A160" t="s">
        <v>1145</v>
      </c>
      <c r="B160" t="s">
        <v>1804</v>
      </c>
      <c r="D160" t="s">
        <v>51</v>
      </c>
      <c r="F160" t="s">
        <v>1272</v>
      </c>
      <c r="K160" t="s">
        <v>1272</v>
      </c>
      <c r="L160" t="s">
        <v>173</v>
      </c>
      <c r="M160" t="s">
        <v>1548</v>
      </c>
      <c r="N160">
        <v>3391642.69</v>
      </c>
      <c r="R160" t="s">
        <v>584</v>
      </c>
      <c r="S160" t="s">
        <v>2291</v>
      </c>
      <c r="Y160" t="s">
        <v>1284</v>
      </c>
      <c r="Z160" t="s">
        <v>1092</v>
      </c>
    </row>
    <row r="161" spans="1:26">
      <c r="A161" t="s">
        <v>1145</v>
      </c>
      <c r="B161" t="s">
        <v>1805</v>
      </c>
      <c r="D161" t="s">
        <v>51</v>
      </c>
      <c r="F161" t="s">
        <v>1273</v>
      </c>
      <c r="K161" t="s">
        <v>1273</v>
      </c>
      <c r="L161" t="s">
        <v>174</v>
      </c>
      <c r="M161" t="s">
        <v>1549</v>
      </c>
      <c r="N161">
        <v>360000</v>
      </c>
      <c r="R161" t="s">
        <v>800</v>
      </c>
      <c r="S161" t="s">
        <v>2292</v>
      </c>
      <c r="Y161" t="s">
        <v>1284</v>
      </c>
      <c r="Z161" t="s">
        <v>1093</v>
      </c>
    </row>
    <row r="162" spans="1:26">
      <c r="A162" t="s">
        <v>1145</v>
      </c>
      <c r="B162" t="s">
        <v>1806</v>
      </c>
      <c r="D162" t="s">
        <v>51</v>
      </c>
      <c r="F162" t="s">
        <v>1274</v>
      </c>
      <c r="K162" t="s">
        <v>1274</v>
      </c>
      <c r="L162" t="s">
        <v>175</v>
      </c>
      <c r="M162" t="s">
        <v>1550</v>
      </c>
      <c r="N162">
        <v>201054.6</v>
      </c>
      <c r="R162" t="s">
        <v>486</v>
      </c>
      <c r="S162" t="s">
        <v>2293</v>
      </c>
      <c r="Y162" t="s">
        <v>1284</v>
      </c>
      <c r="Z162" t="s">
        <v>1090</v>
      </c>
    </row>
    <row r="163" spans="1:26">
      <c r="A163" t="s">
        <v>1145</v>
      </c>
      <c r="B163" t="s">
        <v>1807</v>
      </c>
      <c r="D163" t="s">
        <v>51</v>
      </c>
      <c r="F163" t="s">
        <v>1275</v>
      </c>
      <c r="K163" t="s">
        <v>1275</v>
      </c>
      <c r="L163" t="s">
        <v>108</v>
      </c>
      <c r="M163" t="s">
        <v>1482</v>
      </c>
      <c r="N163">
        <v>1430000</v>
      </c>
      <c r="R163" t="s">
        <v>635</v>
      </c>
      <c r="S163" t="s">
        <v>2294</v>
      </c>
      <c r="Y163" t="s">
        <v>1249</v>
      </c>
      <c r="Z163" t="s">
        <v>992</v>
      </c>
    </row>
    <row r="164" spans="1:26">
      <c r="A164" t="s">
        <v>1146</v>
      </c>
      <c r="B164" t="s">
        <v>1808</v>
      </c>
      <c r="D164" t="s">
        <v>52</v>
      </c>
      <c r="F164" t="s">
        <v>1276</v>
      </c>
      <c r="K164" t="s">
        <v>1276</v>
      </c>
      <c r="L164" t="s">
        <v>176</v>
      </c>
      <c r="M164" t="s">
        <v>1551</v>
      </c>
      <c r="N164">
        <v>1551150</v>
      </c>
      <c r="R164" t="s">
        <v>666</v>
      </c>
      <c r="S164" t="s">
        <v>2295</v>
      </c>
      <c r="Y164" t="s">
        <v>1139</v>
      </c>
      <c r="Z164" t="s">
        <v>599</v>
      </c>
    </row>
    <row r="165" spans="1:26">
      <c r="A165" t="s">
        <v>1146</v>
      </c>
      <c r="B165" t="s">
        <v>1809</v>
      </c>
      <c r="D165" t="s">
        <v>52</v>
      </c>
      <c r="F165" t="s">
        <v>1277</v>
      </c>
      <c r="K165" t="s">
        <v>1277</v>
      </c>
      <c r="L165" t="s">
        <v>177</v>
      </c>
      <c r="M165" t="s">
        <v>1552</v>
      </c>
      <c r="N165">
        <v>564628.61</v>
      </c>
      <c r="R165" t="s">
        <v>665</v>
      </c>
      <c r="S165" t="s">
        <v>1577</v>
      </c>
      <c r="Y165" t="s">
        <v>1139</v>
      </c>
      <c r="Z165" t="s">
        <v>600</v>
      </c>
    </row>
    <row r="166" spans="1:26">
      <c r="A166" t="s">
        <v>1146</v>
      </c>
      <c r="B166" t="s">
        <v>1810</v>
      </c>
      <c r="D166" t="s">
        <v>52</v>
      </c>
      <c r="F166" t="s">
        <v>1278</v>
      </c>
      <c r="K166" t="s">
        <v>1278</v>
      </c>
      <c r="L166" t="s">
        <v>179</v>
      </c>
      <c r="M166" t="s">
        <v>1553</v>
      </c>
      <c r="N166">
        <v>1997684</v>
      </c>
      <c r="R166" t="s">
        <v>572</v>
      </c>
      <c r="S166" t="s">
        <v>2296</v>
      </c>
      <c r="Y166" t="s">
        <v>1196</v>
      </c>
      <c r="Z166" t="s">
        <v>828</v>
      </c>
    </row>
    <row r="167" spans="1:26">
      <c r="A167" t="s">
        <v>1146</v>
      </c>
      <c r="B167" t="s">
        <v>1811</v>
      </c>
      <c r="D167" t="s">
        <v>52</v>
      </c>
      <c r="F167" t="s">
        <v>1279</v>
      </c>
      <c r="K167" t="s">
        <v>1279</v>
      </c>
      <c r="L167" t="s">
        <v>180</v>
      </c>
      <c r="M167" t="s">
        <v>1554</v>
      </c>
      <c r="N167">
        <v>1438415.21</v>
      </c>
      <c r="R167" t="s">
        <v>741</v>
      </c>
      <c r="S167" t="s">
        <v>2297</v>
      </c>
      <c r="Y167" t="s">
        <v>1200</v>
      </c>
      <c r="Z167" t="s">
        <v>845</v>
      </c>
    </row>
    <row r="168" spans="1:26">
      <c r="A168" t="s">
        <v>1146</v>
      </c>
      <c r="B168" t="s">
        <v>1812</v>
      </c>
      <c r="D168" t="s">
        <v>52</v>
      </c>
      <c r="F168" t="s">
        <v>1280</v>
      </c>
      <c r="K168" t="s">
        <v>1280</v>
      </c>
      <c r="L168" t="s">
        <v>181</v>
      </c>
      <c r="M168" t="s">
        <v>1555</v>
      </c>
      <c r="N168">
        <v>912237.48</v>
      </c>
      <c r="R168" t="s">
        <v>826</v>
      </c>
      <c r="S168" t="s">
        <v>2298</v>
      </c>
      <c r="Y168" t="s">
        <v>1196</v>
      </c>
      <c r="Z168" t="s">
        <v>829</v>
      </c>
    </row>
    <row r="169" spans="1:26">
      <c r="A169" t="s">
        <v>1146</v>
      </c>
      <c r="B169" t="s">
        <v>1813</v>
      </c>
      <c r="D169" t="s">
        <v>52</v>
      </c>
      <c r="F169" t="s">
        <v>1281</v>
      </c>
      <c r="K169" t="s">
        <v>1281</v>
      </c>
      <c r="L169" t="s">
        <v>182</v>
      </c>
      <c r="M169" t="s">
        <v>1556</v>
      </c>
      <c r="N169">
        <v>782533.51</v>
      </c>
      <c r="R169" t="s">
        <v>788</v>
      </c>
      <c r="S169" t="s">
        <v>2299</v>
      </c>
      <c r="Y169" t="s">
        <v>1157</v>
      </c>
      <c r="Z169" t="s">
        <v>681</v>
      </c>
    </row>
    <row r="170" spans="1:26">
      <c r="A170" t="s">
        <v>1146</v>
      </c>
      <c r="B170" t="s">
        <v>1814</v>
      </c>
      <c r="D170" t="s">
        <v>52</v>
      </c>
      <c r="F170" t="s">
        <v>1282</v>
      </c>
      <c r="K170" t="s">
        <v>1282</v>
      </c>
      <c r="L170" t="s">
        <v>183</v>
      </c>
      <c r="M170" t="s">
        <v>1557</v>
      </c>
      <c r="N170">
        <v>225000</v>
      </c>
      <c r="R170" t="s">
        <v>726</v>
      </c>
      <c r="S170" t="s">
        <v>1618</v>
      </c>
      <c r="Y170" t="s">
        <v>1157</v>
      </c>
      <c r="Z170" t="s">
        <v>682</v>
      </c>
    </row>
    <row r="171" spans="1:26">
      <c r="A171" t="s">
        <v>1147</v>
      </c>
      <c r="B171" t="s">
        <v>1815</v>
      </c>
      <c r="D171" t="s">
        <v>53</v>
      </c>
      <c r="F171" t="s">
        <v>1283</v>
      </c>
      <c r="K171" t="s">
        <v>1283</v>
      </c>
      <c r="L171" t="s">
        <v>1078</v>
      </c>
      <c r="M171" t="s">
        <v>1469</v>
      </c>
      <c r="N171">
        <v>20956500</v>
      </c>
      <c r="R171" t="s">
        <v>767</v>
      </c>
      <c r="S171" t="s">
        <v>2300</v>
      </c>
      <c r="Y171" t="s">
        <v>1278</v>
      </c>
      <c r="Z171" t="s">
        <v>1068</v>
      </c>
    </row>
    <row r="172" spans="1:26">
      <c r="A172" t="s">
        <v>1147</v>
      </c>
      <c r="B172" t="s">
        <v>634</v>
      </c>
      <c r="D172" t="s">
        <v>53</v>
      </c>
      <c r="F172" t="s">
        <v>1284</v>
      </c>
      <c r="K172" t="s">
        <v>1284</v>
      </c>
      <c r="L172" t="s">
        <v>178</v>
      </c>
      <c r="M172" t="s">
        <v>1558</v>
      </c>
      <c r="N172">
        <v>5386420</v>
      </c>
      <c r="R172" t="s">
        <v>771</v>
      </c>
      <c r="S172" t="s">
        <v>2301</v>
      </c>
      <c r="Y172" t="s">
        <v>1210</v>
      </c>
      <c r="Z172" t="s">
        <v>871</v>
      </c>
    </row>
    <row r="173" spans="1:26">
      <c r="A173" t="s">
        <v>1147</v>
      </c>
      <c r="B173" t="s">
        <v>635</v>
      </c>
      <c r="D173" t="s">
        <v>53</v>
      </c>
      <c r="F173" t="s">
        <v>1285</v>
      </c>
      <c r="K173" t="s">
        <v>1285</v>
      </c>
      <c r="L173" t="s">
        <v>184</v>
      </c>
      <c r="M173" t="s">
        <v>1559</v>
      </c>
      <c r="N173">
        <v>907515</v>
      </c>
      <c r="R173" t="s">
        <v>912</v>
      </c>
      <c r="S173" t="s">
        <v>2302</v>
      </c>
      <c r="Y173" t="s">
        <v>1278</v>
      </c>
      <c r="Z173" t="s">
        <v>1069</v>
      </c>
    </row>
    <row r="174" spans="1:26">
      <c r="A174" t="s">
        <v>1147</v>
      </c>
      <c r="B174" t="s">
        <v>632</v>
      </c>
      <c r="D174" t="s">
        <v>53</v>
      </c>
      <c r="F174" t="s">
        <v>1286</v>
      </c>
      <c r="K174" t="s">
        <v>1286</v>
      </c>
      <c r="L174" t="s">
        <v>185</v>
      </c>
      <c r="M174" t="s">
        <v>1560</v>
      </c>
      <c r="N174">
        <v>2626648.19</v>
      </c>
      <c r="R174" t="s">
        <v>540</v>
      </c>
      <c r="S174" t="s">
        <v>2303</v>
      </c>
      <c r="Y174" t="s">
        <v>1210</v>
      </c>
      <c r="Z174" t="s">
        <v>872</v>
      </c>
    </row>
    <row r="175" spans="1:26">
      <c r="A175" t="s">
        <v>1148</v>
      </c>
      <c r="B175" t="s">
        <v>1816</v>
      </c>
      <c r="D175" t="s">
        <v>54</v>
      </c>
      <c r="F175" t="s">
        <v>1287</v>
      </c>
      <c r="K175" t="s">
        <v>1287</v>
      </c>
      <c r="L175" t="s">
        <v>186</v>
      </c>
      <c r="M175" t="s">
        <v>1561</v>
      </c>
      <c r="N175">
        <v>6999015</v>
      </c>
      <c r="R175" t="s">
        <v>681</v>
      </c>
      <c r="S175" t="s">
        <v>2304</v>
      </c>
      <c r="Y175" t="s">
        <v>1241</v>
      </c>
      <c r="Z175" t="s">
        <v>971</v>
      </c>
    </row>
    <row r="176" spans="1:26">
      <c r="A176" t="s">
        <v>1148</v>
      </c>
      <c r="B176" t="s">
        <v>1817</v>
      </c>
      <c r="D176" t="s">
        <v>54</v>
      </c>
      <c r="F176" t="s">
        <v>1288</v>
      </c>
      <c r="K176" t="s">
        <v>1288</v>
      </c>
      <c r="L176" t="s">
        <v>187</v>
      </c>
      <c r="M176" t="s">
        <v>1562</v>
      </c>
      <c r="N176">
        <v>307377</v>
      </c>
      <c r="R176" t="s">
        <v>935</v>
      </c>
      <c r="S176" t="s">
        <v>2305</v>
      </c>
      <c r="Y176" t="s">
        <v>1187</v>
      </c>
      <c r="Z176" t="s">
        <v>802</v>
      </c>
    </row>
    <row r="177" spans="1:26">
      <c r="A177" t="s">
        <v>1148</v>
      </c>
      <c r="B177" t="s">
        <v>1818</v>
      </c>
      <c r="D177" t="s">
        <v>54</v>
      </c>
      <c r="F177" t="s">
        <v>1289</v>
      </c>
      <c r="K177" t="s">
        <v>1289</v>
      </c>
      <c r="L177" t="s">
        <v>188</v>
      </c>
      <c r="M177" t="s">
        <v>1563</v>
      </c>
      <c r="N177">
        <v>1095300</v>
      </c>
      <c r="R177" t="s">
        <v>947</v>
      </c>
      <c r="S177" t="s">
        <v>2306</v>
      </c>
      <c r="Y177" t="s">
        <v>1142</v>
      </c>
      <c r="Z177" t="s">
        <v>609</v>
      </c>
    </row>
    <row r="178" spans="1:26">
      <c r="A178" t="s">
        <v>1148</v>
      </c>
      <c r="B178" t="s">
        <v>1819</v>
      </c>
      <c r="D178" t="s">
        <v>54</v>
      </c>
      <c r="F178" t="s">
        <v>1290</v>
      </c>
      <c r="K178" t="s">
        <v>1290</v>
      </c>
      <c r="L178" t="s">
        <v>189</v>
      </c>
      <c r="M178" t="s">
        <v>1564</v>
      </c>
      <c r="N178">
        <v>1038762.76</v>
      </c>
      <c r="R178" t="s">
        <v>965</v>
      </c>
      <c r="S178" t="s">
        <v>1623</v>
      </c>
      <c r="Y178" t="s">
        <v>1142</v>
      </c>
      <c r="Z178" t="s">
        <v>610</v>
      </c>
    </row>
    <row r="179" spans="1:26">
      <c r="A179" t="s">
        <v>1148</v>
      </c>
      <c r="B179" t="s">
        <v>1820</v>
      </c>
      <c r="D179" t="s">
        <v>54</v>
      </c>
      <c r="F179" t="s">
        <v>1291</v>
      </c>
      <c r="K179" t="s">
        <v>1291</v>
      </c>
      <c r="L179" t="s">
        <v>190</v>
      </c>
      <c r="M179" t="s">
        <v>1565</v>
      </c>
      <c r="N179">
        <v>4044361</v>
      </c>
      <c r="R179" t="s">
        <v>983</v>
      </c>
      <c r="S179" t="s">
        <v>1601</v>
      </c>
      <c r="Y179" t="s">
        <v>1199</v>
      </c>
      <c r="Z179" t="s">
        <v>844</v>
      </c>
    </row>
    <row r="180" spans="1:26">
      <c r="A180" t="s">
        <v>1148</v>
      </c>
      <c r="B180" t="s">
        <v>1821</v>
      </c>
      <c r="D180" t="s">
        <v>54</v>
      </c>
      <c r="F180" t="s">
        <v>1292</v>
      </c>
      <c r="K180" t="s">
        <v>1292</v>
      </c>
      <c r="L180" t="s">
        <v>191</v>
      </c>
      <c r="M180" t="s">
        <v>1566</v>
      </c>
      <c r="N180">
        <v>1929237.91</v>
      </c>
      <c r="R180" t="s">
        <v>806</v>
      </c>
      <c r="S180" t="s">
        <v>2307</v>
      </c>
      <c r="Y180" t="s">
        <v>1167</v>
      </c>
      <c r="Z180" t="s">
        <v>718</v>
      </c>
    </row>
    <row r="181" spans="1:26">
      <c r="A181" t="s">
        <v>1149</v>
      </c>
      <c r="B181" t="s">
        <v>1822</v>
      </c>
      <c r="D181" t="s">
        <v>55</v>
      </c>
      <c r="R181" t="s">
        <v>906</v>
      </c>
      <c r="S181" t="s">
        <v>2308</v>
      </c>
      <c r="Y181" t="s">
        <v>1259</v>
      </c>
      <c r="Z181" t="s">
        <v>1025</v>
      </c>
    </row>
    <row r="182" spans="1:26">
      <c r="A182" t="s">
        <v>1149</v>
      </c>
      <c r="B182" t="s">
        <v>644</v>
      </c>
      <c r="D182" t="s">
        <v>55</v>
      </c>
      <c r="R182" t="s">
        <v>988</v>
      </c>
      <c r="S182" t="s">
        <v>2309</v>
      </c>
      <c r="Y182" t="s">
        <v>1250</v>
      </c>
      <c r="Z182" t="s">
        <v>993</v>
      </c>
    </row>
    <row r="183" spans="1:26">
      <c r="A183" t="s">
        <v>1149</v>
      </c>
      <c r="B183" t="s">
        <v>1823</v>
      </c>
      <c r="D183" t="s">
        <v>55</v>
      </c>
      <c r="R183" t="s">
        <v>1033</v>
      </c>
      <c r="S183" t="s">
        <v>2310</v>
      </c>
      <c r="Y183" t="s">
        <v>1155</v>
      </c>
      <c r="Z183" t="s">
        <v>676</v>
      </c>
    </row>
    <row r="184" spans="1:26">
      <c r="A184" t="s">
        <v>1149</v>
      </c>
      <c r="B184" t="s">
        <v>1824</v>
      </c>
      <c r="D184" t="s">
        <v>55</v>
      </c>
      <c r="R184" t="s">
        <v>1040</v>
      </c>
      <c r="S184" t="s">
        <v>2311</v>
      </c>
      <c r="Y184" t="s">
        <v>1142</v>
      </c>
      <c r="Z184" t="s">
        <v>608</v>
      </c>
    </row>
    <row r="185" spans="1:26">
      <c r="A185" t="s">
        <v>1149</v>
      </c>
      <c r="B185" t="s">
        <v>1825</v>
      </c>
      <c r="D185" t="s">
        <v>55</v>
      </c>
      <c r="R185" t="s">
        <v>693</v>
      </c>
      <c r="S185" t="s">
        <v>2312</v>
      </c>
      <c r="Y185" t="s">
        <v>1126</v>
      </c>
      <c r="Z185" t="s">
        <v>533</v>
      </c>
    </row>
    <row r="186" spans="1:26">
      <c r="A186" t="s">
        <v>1149</v>
      </c>
      <c r="B186" t="s">
        <v>1826</v>
      </c>
      <c r="D186" t="s">
        <v>55</v>
      </c>
      <c r="R186" t="s">
        <v>1062</v>
      </c>
      <c r="S186" t="s">
        <v>2313</v>
      </c>
      <c r="Y186" t="s">
        <v>1259</v>
      </c>
      <c r="Z186" t="s">
        <v>1026</v>
      </c>
    </row>
    <row r="187" spans="1:26">
      <c r="A187" t="s">
        <v>1149</v>
      </c>
      <c r="B187" t="s">
        <v>1827</v>
      </c>
      <c r="D187" t="s">
        <v>55</v>
      </c>
      <c r="R187" t="s">
        <v>623</v>
      </c>
      <c r="S187" t="s">
        <v>2314</v>
      </c>
      <c r="Y187" t="s">
        <v>1196</v>
      </c>
      <c r="Z187" t="s">
        <v>827</v>
      </c>
    </row>
    <row r="188" spans="1:26">
      <c r="A188" t="s">
        <v>1149</v>
      </c>
      <c r="B188" t="s">
        <v>1828</v>
      </c>
      <c r="D188" t="s">
        <v>55</v>
      </c>
      <c r="R188" t="s">
        <v>1059</v>
      </c>
      <c r="S188" t="s">
        <v>2315</v>
      </c>
      <c r="Y188" t="s">
        <v>1164</v>
      </c>
      <c r="Z188" t="s">
        <v>699</v>
      </c>
    </row>
    <row r="189" spans="1:26">
      <c r="A189" t="s">
        <v>1150</v>
      </c>
      <c r="B189" t="s">
        <v>650</v>
      </c>
      <c r="D189" t="s">
        <v>56</v>
      </c>
      <c r="R189" t="s">
        <v>577</v>
      </c>
      <c r="S189" t="s">
        <v>2316</v>
      </c>
      <c r="Y189" t="s">
        <v>1164</v>
      </c>
      <c r="Z189" t="s">
        <v>700</v>
      </c>
    </row>
    <row r="190" spans="1:26">
      <c r="A190" t="s">
        <v>1150</v>
      </c>
      <c r="B190" t="s">
        <v>1829</v>
      </c>
      <c r="D190" t="s">
        <v>56</v>
      </c>
      <c r="R190" t="s">
        <v>580</v>
      </c>
      <c r="S190" t="s">
        <v>2317</v>
      </c>
      <c r="Y190" t="s">
        <v>1164</v>
      </c>
      <c r="Z190" t="s">
        <v>701</v>
      </c>
    </row>
    <row r="191" spans="1:26">
      <c r="A191" t="s">
        <v>1150</v>
      </c>
      <c r="B191" t="s">
        <v>1830</v>
      </c>
      <c r="D191" t="s">
        <v>56</v>
      </c>
      <c r="R191" t="s">
        <v>582</v>
      </c>
      <c r="S191" t="s">
        <v>2318</v>
      </c>
      <c r="Y191" t="s">
        <v>1116</v>
      </c>
      <c r="Z191" t="s">
        <v>474</v>
      </c>
    </row>
    <row r="192" spans="1:26">
      <c r="A192" t="s">
        <v>1150</v>
      </c>
      <c r="B192" t="s">
        <v>1831</v>
      </c>
      <c r="D192" t="s">
        <v>56</v>
      </c>
      <c r="R192" t="s">
        <v>587</v>
      </c>
      <c r="S192" t="s">
        <v>2319</v>
      </c>
      <c r="Y192" t="s">
        <v>1116</v>
      </c>
      <c r="Z192" t="s">
        <v>473</v>
      </c>
    </row>
    <row r="193" spans="1:26">
      <c r="A193" t="s">
        <v>1150</v>
      </c>
      <c r="B193" t="s">
        <v>1832</v>
      </c>
      <c r="D193" t="s">
        <v>56</v>
      </c>
      <c r="R193" t="s">
        <v>593</v>
      </c>
      <c r="S193" t="s">
        <v>2320</v>
      </c>
      <c r="Y193" t="s">
        <v>1116</v>
      </c>
      <c r="Z193" t="s">
        <v>472</v>
      </c>
    </row>
    <row r="194" spans="1:26">
      <c r="A194" t="s">
        <v>1150</v>
      </c>
      <c r="B194" t="s">
        <v>1833</v>
      </c>
      <c r="D194" t="s">
        <v>56</v>
      </c>
      <c r="R194" t="s">
        <v>1080</v>
      </c>
      <c r="S194" t="s">
        <v>2321</v>
      </c>
      <c r="Y194" t="s">
        <v>1289</v>
      </c>
      <c r="Z194" t="s">
        <v>1103</v>
      </c>
    </row>
    <row r="195" spans="1:26">
      <c r="A195" t="s">
        <v>1151</v>
      </c>
      <c r="B195" t="s">
        <v>1834</v>
      </c>
      <c r="D195" t="s">
        <v>57</v>
      </c>
      <c r="R195" t="s">
        <v>1083</v>
      </c>
      <c r="S195" t="s">
        <v>2322</v>
      </c>
      <c r="Y195" t="s">
        <v>1171</v>
      </c>
      <c r="Z195" t="s">
        <v>730</v>
      </c>
    </row>
    <row r="196" spans="1:26">
      <c r="A196" t="s">
        <v>1152</v>
      </c>
      <c r="B196" t="s">
        <v>1835</v>
      </c>
      <c r="D196" t="s">
        <v>58</v>
      </c>
      <c r="R196" t="s">
        <v>1088</v>
      </c>
      <c r="S196" t="s">
        <v>2323</v>
      </c>
      <c r="Y196" t="s">
        <v>1123</v>
      </c>
      <c r="Z196" t="s">
        <v>515</v>
      </c>
    </row>
    <row r="197" spans="1:26">
      <c r="A197" t="s">
        <v>1152</v>
      </c>
      <c r="B197" t="s">
        <v>668</v>
      </c>
      <c r="D197" t="s">
        <v>58</v>
      </c>
      <c r="R197" t="s">
        <v>1082</v>
      </c>
      <c r="S197" t="s">
        <v>2324</v>
      </c>
      <c r="Y197" t="s">
        <v>1156</v>
      </c>
      <c r="Z197" t="s">
        <v>677</v>
      </c>
    </row>
    <row r="198" spans="1:26">
      <c r="A198" t="s">
        <v>1152</v>
      </c>
      <c r="B198" t="s">
        <v>658</v>
      </c>
      <c r="D198" t="s">
        <v>58</v>
      </c>
      <c r="R198" t="s">
        <v>1089</v>
      </c>
      <c r="S198" t="s">
        <v>2325</v>
      </c>
      <c r="Y198" t="s">
        <v>1156</v>
      </c>
      <c r="Z198" t="s">
        <v>678</v>
      </c>
    </row>
    <row r="199" spans="1:26">
      <c r="A199" t="s">
        <v>1152</v>
      </c>
      <c r="B199" t="s">
        <v>662</v>
      </c>
      <c r="D199" t="s">
        <v>58</v>
      </c>
      <c r="R199" t="s">
        <v>1081</v>
      </c>
      <c r="S199" t="s">
        <v>2326</v>
      </c>
      <c r="Y199" t="s">
        <v>1156</v>
      </c>
      <c r="Z199" t="s">
        <v>679</v>
      </c>
    </row>
    <row r="200" spans="1:26">
      <c r="A200" t="s">
        <v>1152</v>
      </c>
      <c r="B200" t="s">
        <v>664</v>
      </c>
      <c r="D200" t="s">
        <v>58</v>
      </c>
      <c r="R200" t="s">
        <v>1079</v>
      </c>
      <c r="S200" t="s">
        <v>2327</v>
      </c>
      <c r="Y200" t="s">
        <v>1117</v>
      </c>
      <c r="Z200" t="s">
        <v>479</v>
      </c>
    </row>
    <row r="201" spans="1:26">
      <c r="A201" t="s">
        <v>1152</v>
      </c>
      <c r="B201" t="s">
        <v>666</v>
      </c>
      <c r="D201" t="s">
        <v>58</v>
      </c>
      <c r="R201" t="s">
        <v>1084</v>
      </c>
      <c r="S201" t="s">
        <v>2328</v>
      </c>
      <c r="Y201" t="s">
        <v>1117</v>
      </c>
      <c r="Z201" t="s">
        <v>476</v>
      </c>
    </row>
    <row r="202" spans="1:26">
      <c r="A202" t="s">
        <v>1152</v>
      </c>
      <c r="B202" t="s">
        <v>665</v>
      </c>
      <c r="D202" t="s">
        <v>58</v>
      </c>
      <c r="R202" t="s">
        <v>1085</v>
      </c>
      <c r="S202" t="s">
        <v>2329</v>
      </c>
      <c r="Y202" t="s">
        <v>1117</v>
      </c>
      <c r="Z202" t="s">
        <v>475</v>
      </c>
    </row>
    <row r="203" spans="1:26">
      <c r="A203" t="s">
        <v>1152</v>
      </c>
      <c r="B203" t="s">
        <v>659</v>
      </c>
      <c r="D203" t="s">
        <v>58</v>
      </c>
      <c r="R203" t="s">
        <v>1087</v>
      </c>
      <c r="S203" t="s">
        <v>2330</v>
      </c>
      <c r="Y203" t="s">
        <v>1117</v>
      </c>
      <c r="Z203" t="s">
        <v>480</v>
      </c>
    </row>
    <row r="204" spans="1:26">
      <c r="A204" t="s">
        <v>1152</v>
      </c>
      <c r="B204" t="s">
        <v>1836</v>
      </c>
      <c r="D204" t="s">
        <v>58</v>
      </c>
      <c r="R204" t="s">
        <v>1086</v>
      </c>
      <c r="S204" t="s">
        <v>2331</v>
      </c>
      <c r="Y204" t="s">
        <v>1115</v>
      </c>
      <c r="Z204" t="s">
        <v>469</v>
      </c>
    </row>
    <row r="205" spans="1:26">
      <c r="A205" t="s">
        <v>1152</v>
      </c>
      <c r="B205" t="s">
        <v>1837</v>
      </c>
      <c r="D205" t="s">
        <v>58</v>
      </c>
      <c r="R205" t="s">
        <v>632</v>
      </c>
      <c r="S205" t="s">
        <v>2332</v>
      </c>
      <c r="Y205" t="s">
        <v>1115</v>
      </c>
      <c r="Z205" t="s">
        <v>467</v>
      </c>
    </row>
    <row r="206" spans="1:26">
      <c r="A206" t="s">
        <v>1152</v>
      </c>
      <c r="B206" t="s">
        <v>1838</v>
      </c>
      <c r="D206" t="s">
        <v>58</v>
      </c>
      <c r="R206" t="s">
        <v>563</v>
      </c>
      <c r="S206" t="s">
        <v>1612</v>
      </c>
      <c r="Y206" t="s">
        <v>1115</v>
      </c>
      <c r="Z206" t="s">
        <v>470</v>
      </c>
    </row>
    <row r="207" spans="1:26">
      <c r="A207" t="s">
        <v>1152</v>
      </c>
      <c r="B207" t="s">
        <v>1839</v>
      </c>
      <c r="D207" t="s">
        <v>58</v>
      </c>
      <c r="R207" t="s">
        <v>659</v>
      </c>
      <c r="S207" t="s">
        <v>2333</v>
      </c>
      <c r="Y207" t="s">
        <v>1115</v>
      </c>
      <c r="Z207" t="s">
        <v>468</v>
      </c>
    </row>
    <row r="208" spans="1:26">
      <c r="A208" t="s">
        <v>1152</v>
      </c>
      <c r="B208" t="s">
        <v>1840</v>
      </c>
      <c r="D208" t="s">
        <v>58</v>
      </c>
      <c r="R208" t="s">
        <v>508</v>
      </c>
      <c r="S208" t="s">
        <v>2334</v>
      </c>
      <c r="Y208" t="s">
        <v>1117</v>
      </c>
      <c r="Z208" t="s">
        <v>477</v>
      </c>
    </row>
    <row r="209" spans="1:26">
      <c r="A209" t="s">
        <v>1153</v>
      </c>
      <c r="B209" t="s">
        <v>1841</v>
      </c>
      <c r="D209" t="s">
        <v>59</v>
      </c>
      <c r="R209" t="s">
        <v>542</v>
      </c>
      <c r="S209" t="s">
        <v>2335</v>
      </c>
      <c r="Y209" t="s">
        <v>1254</v>
      </c>
      <c r="Z209" t="s">
        <v>1003</v>
      </c>
    </row>
    <row r="210" spans="1:26">
      <c r="A210" t="s">
        <v>1153</v>
      </c>
      <c r="B210" t="s">
        <v>674</v>
      </c>
      <c r="D210" t="s">
        <v>59</v>
      </c>
      <c r="R210" t="s">
        <v>823</v>
      </c>
      <c r="S210" t="s">
        <v>2336</v>
      </c>
      <c r="Y210" t="s">
        <v>1254</v>
      </c>
      <c r="Z210" t="s">
        <v>1002</v>
      </c>
    </row>
    <row r="211" spans="1:26">
      <c r="A211" t="s">
        <v>1153</v>
      </c>
      <c r="B211" t="s">
        <v>671</v>
      </c>
      <c r="D211" t="s">
        <v>59</v>
      </c>
      <c r="R211" t="s">
        <v>514</v>
      </c>
      <c r="S211" t="s">
        <v>2337</v>
      </c>
      <c r="Y211" t="s">
        <v>1254</v>
      </c>
      <c r="Z211" t="s">
        <v>1001</v>
      </c>
    </row>
    <row r="212" spans="1:26">
      <c r="A212" t="s">
        <v>1153</v>
      </c>
      <c r="B212" t="s">
        <v>673</v>
      </c>
      <c r="D212" t="s">
        <v>59</v>
      </c>
      <c r="R212" t="s">
        <v>507</v>
      </c>
      <c r="S212" t="s">
        <v>2338</v>
      </c>
      <c r="Y212" t="s">
        <v>1120</v>
      </c>
      <c r="Z212" t="s">
        <v>499</v>
      </c>
    </row>
    <row r="213" spans="1:26">
      <c r="A213" t="s">
        <v>1153</v>
      </c>
      <c r="B213" t="s">
        <v>1842</v>
      </c>
      <c r="D213" t="s">
        <v>59</v>
      </c>
      <c r="R213" t="s">
        <v>875</v>
      </c>
      <c r="S213" t="s">
        <v>2339</v>
      </c>
      <c r="Y213" t="s">
        <v>1120</v>
      </c>
      <c r="Z213" t="s">
        <v>500</v>
      </c>
    </row>
    <row r="214" spans="1:26">
      <c r="A214" t="s">
        <v>1154</v>
      </c>
      <c r="B214" t="s">
        <v>1843</v>
      </c>
      <c r="D214" t="s">
        <v>60</v>
      </c>
      <c r="R214" t="s">
        <v>573</v>
      </c>
      <c r="S214" t="s">
        <v>2340</v>
      </c>
      <c r="Y214" t="s">
        <v>1120</v>
      </c>
      <c r="Z214" t="s">
        <v>493</v>
      </c>
    </row>
    <row r="215" spans="1:26">
      <c r="A215" t="s">
        <v>1155</v>
      </c>
      <c r="B215" t="s">
        <v>1844</v>
      </c>
      <c r="D215" t="s">
        <v>61</v>
      </c>
      <c r="R215" t="s">
        <v>673</v>
      </c>
      <c r="S215" t="s">
        <v>1579</v>
      </c>
      <c r="Y215" t="s">
        <v>1292</v>
      </c>
      <c r="Z215" t="s">
        <v>1110</v>
      </c>
    </row>
    <row r="216" spans="1:26">
      <c r="A216" t="s">
        <v>1156</v>
      </c>
      <c r="B216" t="s">
        <v>1845</v>
      </c>
      <c r="D216" t="s">
        <v>62</v>
      </c>
      <c r="R216" t="s">
        <v>774</v>
      </c>
      <c r="S216" t="s">
        <v>2341</v>
      </c>
      <c r="Y216" t="s">
        <v>1292</v>
      </c>
      <c r="Z216" t="s">
        <v>1109</v>
      </c>
    </row>
    <row r="217" spans="1:26">
      <c r="A217" t="s">
        <v>1156</v>
      </c>
      <c r="B217" t="s">
        <v>1846</v>
      </c>
      <c r="D217" t="s">
        <v>62</v>
      </c>
      <c r="R217" t="s">
        <v>908</v>
      </c>
      <c r="S217" t="s">
        <v>2342</v>
      </c>
      <c r="Y217" t="s">
        <v>1292</v>
      </c>
      <c r="Z217" t="s">
        <v>1111</v>
      </c>
    </row>
    <row r="218" spans="1:26">
      <c r="A218" t="s">
        <v>1156</v>
      </c>
      <c r="B218" t="s">
        <v>1847</v>
      </c>
      <c r="D218" t="s">
        <v>62</v>
      </c>
      <c r="R218" t="s">
        <v>682</v>
      </c>
      <c r="S218" t="s">
        <v>2343</v>
      </c>
      <c r="Y218" t="s">
        <v>1130</v>
      </c>
      <c r="Z218" t="s">
        <v>555</v>
      </c>
    </row>
    <row r="219" spans="1:26">
      <c r="A219" t="s">
        <v>1157</v>
      </c>
      <c r="B219" t="s">
        <v>680</v>
      </c>
      <c r="D219" t="s">
        <v>63</v>
      </c>
      <c r="R219" t="s">
        <v>836</v>
      </c>
      <c r="S219" t="s">
        <v>2344</v>
      </c>
      <c r="Y219" t="s">
        <v>1130</v>
      </c>
      <c r="Z219" t="s">
        <v>557</v>
      </c>
    </row>
    <row r="220" spans="1:26">
      <c r="A220" t="s">
        <v>1157</v>
      </c>
      <c r="B220" t="s">
        <v>681</v>
      </c>
      <c r="D220" t="s">
        <v>63</v>
      </c>
      <c r="R220" t="s">
        <v>861</v>
      </c>
      <c r="S220" t="s">
        <v>2345</v>
      </c>
      <c r="Y220" t="s">
        <v>1130</v>
      </c>
      <c r="Z220" t="s">
        <v>556</v>
      </c>
    </row>
    <row r="221" spans="1:26">
      <c r="A221" t="s">
        <v>1157</v>
      </c>
      <c r="B221" t="s">
        <v>682</v>
      </c>
      <c r="D221" t="s">
        <v>63</v>
      </c>
      <c r="R221" t="s">
        <v>881</v>
      </c>
      <c r="S221" t="s">
        <v>2346</v>
      </c>
      <c r="Y221" t="s">
        <v>1120</v>
      </c>
      <c r="Z221" t="s">
        <v>494</v>
      </c>
    </row>
    <row r="222" spans="1:26">
      <c r="A222" t="s">
        <v>1158</v>
      </c>
      <c r="B222" t="s">
        <v>1848</v>
      </c>
      <c r="D222" t="s">
        <v>64</v>
      </c>
      <c r="R222" t="s">
        <v>933</v>
      </c>
      <c r="S222" t="s">
        <v>2347</v>
      </c>
      <c r="Y222" t="s">
        <v>1120</v>
      </c>
      <c r="Z222" t="s">
        <v>496</v>
      </c>
    </row>
    <row r="223" spans="1:26">
      <c r="A223" t="s">
        <v>1158</v>
      </c>
      <c r="B223" t="s">
        <v>1849</v>
      </c>
      <c r="D223" t="s">
        <v>64</v>
      </c>
      <c r="R223" t="s">
        <v>964</v>
      </c>
      <c r="S223" t="s">
        <v>1622</v>
      </c>
      <c r="Y223" t="s">
        <v>1120</v>
      </c>
      <c r="Z223" t="s">
        <v>492</v>
      </c>
    </row>
    <row r="224" spans="1:26">
      <c r="A224" t="s">
        <v>1159</v>
      </c>
      <c r="B224" t="s">
        <v>1850</v>
      </c>
      <c r="D224" t="s">
        <v>65</v>
      </c>
      <c r="R224" t="s">
        <v>1013</v>
      </c>
      <c r="S224" t="s">
        <v>2348</v>
      </c>
      <c r="Y224" t="s">
        <v>1120</v>
      </c>
      <c r="Z224" t="s">
        <v>497</v>
      </c>
    </row>
    <row r="225" spans="1:26">
      <c r="A225" t="s">
        <v>1160</v>
      </c>
      <c r="B225" t="s">
        <v>1851</v>
      </c>
      <c r="D225" t="s">
        <v>66</v>
      </c>
      <c r="R225" t="s">
        <v>932</v>
      </c>
      <c r="S225" t="s">
        <v>2349</v>
      </c>
      <c r="Y225" t="s">
        <v>1120</v>
      </c>
      <c r="Z225" t="s">
        <v>498</v>
      </c>
    </row>
    <row r="226" spans="1:26">
      <c r="A226" t="s">
        <v>1160</v>
      </c>
      <c r="B226" t="s">
        <v>1852</v>
      </c>
      <c r="D226" t="s">
        <v>66</v>
      </c>
      <c r="R226" t="s">
        <v>1007</v>
      </c>
      <c r="S226" t="s">
        <v>2350</v>
      </c>
      <c r="Y226" t="s">
        <v>1120</v>
      </c>
      <c r="Z226" t="s">
        <v>495</v>
      </c>
    </row>
    <row r="227" spans="1:26">
      <c r="A227" t="s">
        <v>1160</v>
      </c>
      <c r="B227" t="s">
        <v>1853</v>
      </c>
      <c r="D227" t="s">
        <v>66</v>
      </c>
      <c r="R227" t="s">
        <v>1038</v>
      </c>
      <c r="S227" t="s">
        <v>2351</v>
      </c>
      <c r="Y227" t="s">
        <v>1115</v>
      </c>
      <c r="Z227" t="s">
        <v>471</v>
      </c>
    </row>
    <row r="228" spans="1:26">
      <c r="A228" t="s">
        <v>1160</v>
      </c>
      <c r="B228" t="s">
        <v>1854</v>
      </c>
      <c r="D228" t="s">
        <v>66</v>
      </c>
      <c r="R228" t="s">
        <v>1077</v>
      </c>
      <c r="S228" t="s">
        <v>1625</v>
      </c>
      <c r="Y228" t="s">
        <v>1215</v>
      </c>
      <c r="Z228" t="s">
        <v>887</v>
      </c>
    </row>
    <row r="229" spans="1:26">
      <c r="A229" t="s">
        <v>1161</v>
      </c>
      <c r="B229" t="s">
        <v>690</v>
      </c>
      <c r="D229" t="s">
        <v>67</v>
      </c>
      <c r="R229" t="s">
        <v>694</v>
      </c>
      <c r="S229" t="s">
        <v>2352</v>
      </c>
      <c r="Y229" t="s">
        <v>1215</v>
      </c>
      <c r="Z229" t="s">
        <v>889</v>
      </c>
    </row>
    <row r="230" spans="1:26">
      <c r="A230" t="s">
        <v>1161</v>
      </c>
      <c r="B230" t="s">
        <v>1855</v>
      </c>
      <c r="D230" t="s">
        <v>67</v>
      </c>
      <c r="R230" t="s">
        <v>1044</v>
      </c>
      <c r="S230" t="s">
        <v>2353</v>
      </c>
      <c r="Y230" t="s">
        <v>1215</v>
      </c>
      <c r="Z230" t="s">
        <v>888</v>
      </c>
    </row>
    <row r="231" spans="1:26">
      <c r="A231" t="s">
        <v>1161</v>
      </c>
      <c r="B231" t="s">
        <v>1856</v>
      </c>
      <c r="D231" t="s">
        <v>67</v>
      </c>
      <c r="R231" t="s">
        <v>1046</v>
      </c>
      <c r="S231" t="s">
        <v>2354</v>
      </c>
      <c r="Y231" t="s">
        <v>1122</v>
      </c>
      <c r="Z231" t="s">
        <v>509</v>
      </c>
    </row>
    <row r="232" spans="1:26">
      <c r="A232" t="s">
        <v>1162</v>
      </c>
      <c r="B232" t="s">
        <v>692</v>
      </c>
      <c r="D232" t="s">
        <v>58</v>
      </c>
      <c r="R232" t="s">
        <v>601</v>
      </c>
      <c r="S232" t="s">
        <v>2355</v>
      </c>
      <c r="Y232" t="s">
        <v>1122</v>
      </c>
      <c r="Z232" t="s">
        <v>512</v>
      </c>
    </row>
    <row r="233" spans="1:26">
      <c r="A233" t="s">
        <v>1162</v>
      </c>
      <c r="B233" t="s">
        <v>693</v>
      </c>
      <c r="D233" t="s">
        <v>58</v>
      </c>
      <c r="R233" t="s">
        <v>729</v>
      </c>
      <c r="S233" t="s">
        <v>2356</v>
      </c>
      <c r="Y233" t="s">
        <v>1122</v>
      </c>
      <c r="Z233" t="s">
        <v>508</v>
      </c>
    </row>
    <row r="234" spans="1:26">
      <c r="A234" t="s">
        <v>1162</v>
      </c>
      <c r="B234" t="s">
        <v>694</v>
      </c>
      <c r="D234" t="s">
        <v>58</v>
      </c>
      <c r="R234" t="s">
        <v>1050</v>
      </c>
      <c r="S234" t="s">
        <v>2357</v>
      </c>
      <c r="Y234" t="s">
        <v>1122</v>
      </c>
      <c r="Z234" t="s">
        <v>507</v>
      </c>
    </row>
    <row r="235" spans="1:26">
      <c r="A235" t="s">
        <v>1162</v>
      </c>
      <c r="B235" t="s">
        <v>1857</v>
      </c>
      <c r="D235" t="s">
        <v>58</v>
      </c>
      <c r="R235" t="s">
        <v>1066</v>
      </c>
      <c r="S235" t="s">
        <v>2358</v>
      </c>
      <c r="Y235" t="s">
        <v>1122</v>
      </c>
      <c r="Z235" t="s">
        <v>514</v>
      </c>
    </row>
    <row r="236" spans="1:26">
      <c r="A236" t="s">
        <v>1163</v>
      </c>
      <c r="B236" t="s">
        <v>1858</v>
      </c>
      <c r="D236" t="s">
        <v>68</v>
      </c>
      <c r="R236" t="s">
        <v>592</v>
      </c>
      <c r="S236" t="s">
        <v>2359</v>
      </c>
      <c r="Y236" t="s">
        <v>1122</v>
      </c>
      <c r="Z236" t="s">
        <v>511</v>
      </c>
    </row>
    <row r="237" spans="1:26">
      <c r="A237" t="s">
        <v>1163</v>
      </c>
      <c r="B237" t="s">
        <v>696</v>
      </c>
      <c r="D237" t="s">
        <v>68</v>
      </c>
      <c r="R237" t="s">
        <v>588</v>
      </c>
      <c r="S237" t="s">
        <v>2360</v>
      </c>
      <c r="Y237" t="s">
        <v>1122</v>
      </c>
      <c r="Z237" t="s">
        <v>510</v>
      </c>
    </row>
    <row r="238" spans="1:26">
      <c r="A238" t="s">
        <v>1163</v>
      </c>
      <c r="B238" t="s">
        <v>697</v>
      </c>
      <c r="D238" t="s">
        <v>68</v>
      </c>
      <c r="R238" t="s">
        <v>943</v>
      </c>
      <c r="S238" t="s">
        <v>2361</v>
      </c>
      <c r="Y238" t="s">
        <v>1122</v>
      </c>
      <c r="Z238" t="s">
        <v>506</v>
      </c>
    </row>
    <row r="239" spans="1:26">
      <c r="A239" t="s">
        <v>1163</v>
      </c>
      <c r="B239" t="s">
        <v>1859</v>
      </c>
      <c r="D239" t="s">
        <v>68</v>
      </c>
      <c r="R239" t="s">
        <v>697</v>
      </c>
      <c r="S239" t="s">
        <v>2362</v>
      </c>
      <c r="Y239" t="s">
        <v>1122</v>
      </c>
      <c r="Z239" t="s">
        <v>513</v>
      </c>
    </row>
    <row r="240" spans="1:26">
      <c r="A240" t="s">
        <v>1164</v>
      </c>
      <c r="B240" t="s">
        <v>1860</v>
      </c>
      <c r="D240" t="s">
        <v>69</v>
      </c>
      <c r="R240" t="s">
        <v>511</v>
      </c>
      <c r="S240" t="s">
        <v>2363</v>
      </c>
      <c r="Y240" t="s">
        <v>1127</v>
      </c>
      <c r="Z240" t="s">
        <v>540</v>
      </c>
    </row>
    <row r="241" spans="1:26">
      <c r="A241" t="s">
        <v>1164</v>
      </c>
      <c r="B241" t="s">
        <v>1861</v>
      </c>
      <c r="D241" t="s">
        <v>69</v>
      </c>
      <c r="R241" t="s">
        <v>510</v>
      </c>
      <c r="S241" t="s">
        <v>1592</v>
      </c>
      <c r="Y241" t="s">
        <v>1127</v>
      </c>
      <c r="Z241" t="s">
        <v>537</v>
      </c>
    </row>
    <row r="242" spans="1:26">
      <c r="A242" t="s">
        <v>1164</v>
      </c>
      <c r="B242" t="s">
        <v>1862</v>
      </c>
      <c r="D242" t="s">
        <v>69</v>
      </c>
      <c r="R242" t="s">
        <v>546</v>
      </c>
      <c r="S242" t="s">
        <v>2364</v>
      </c>
      <c r="Y242" t="s">
        <v>1127</v>
      </c>
      <c r="Z242" t="s">
        <v>539</v>
      </c>
    </row>
    <row r="243" spans="1:26">
      <c r="A243" t="s">
        <v>1165</v>
      </c>
      <c r="B243" t="s">
        <v>1863</v>
      </c>
      <c r="D243" t="s">
        <v>70</v>
      </c>
      <c r="R243" t="s">
        <v>827</v>
      </c>
      <c r="S243" t="s">
        <v>2365</v>
      </c>
      <c r="Y243" t="s">
        <v>1127</v>
      </c>
      <c r="Z243" t="s">
        <v>534</v>
      </c>
    </row>
    <row r="244" spans="1:26">
      <c r="A244" t="s">
        <v>1165</v>
      </c>
      <c r="B244" t="s">
        <v>1864</v>
      </c>
      <c r="D244" t="s">
        <v>70</v>
      </c>
      <c r="R244" t="s">
        <v>874</v>
      </c>
      <c r="S244" t="s">
        <v>2366</v>
      </c>
      <c r="Y244" t="s">
        <v>1127</v>
      </c>
      <c r="Z244" t="s">
        <v>538</v>
      </c>
    </row>
    <row r="245" spans="1:26">
      <c r="A245" t="s">
        <v>1165</v>
      </c>
      <c r="B245" t="s">
        <v>1865</v>
      </c>
      <c r="D245" t="s">
        <v>70</v>
      </c>
      <c r="R245" t="s">
        <v>877</v>
      </c>
      <c r="S245" t="s">
        <v>2367</v>
      </c>
      <c r="Y245" t="s">
        <v>1125</v>
      </c>
      <c r="Z245" t="s">
        <v>530</v>
      </c>
    </row>
    <row r="246" spans="1:26">
      <c r="A246" t="s">
        <v>1165</v>
      </c>
      <c r="B246" t="s">
        <v>1866</v>
      </c>
      <c r="D246" t="s">
        <v>70</v>
      </c>
      <c r="R246" t="s">
        <v>650</v>
      </c>
      <c r="S246" t="s">
        <v>2368</v>
      </c>
      <c r="Y246" t="s">
        <v>1125</v>
      </c>
      <c r="Z246" t="s">
        <v>532</v>
      </c>
    </row>
    <row r="247" spans="1:26">
      <c r="A247" t="s">
        <v>1165</v>
      </c>
      <c r="B247" t="s">
        <v>1867</v>
      </c>
      <c r="D247" t="s">
        <v>70</v>
      </c>
      <c r="R247" t="s">
        <v>778</v>
      </c>
      <c r="S247" t="s">
        <v>2369</v>
      </c>
      <c r="Y247" t="s">
        <v>1125</v>
      </c>
      <c r="Z247" t="s">
        <v>529</v>
      </c>
    </row>
    <row r="248" spans="1:26">
      <c r="A248" t="s">
        <v>1165</v>
      </c>
      <c r="B248" t="s">
        <v>1868</v>
      </c>
      <c r="D248" t="s">
        <v>70</v>
      </c>
      <c r="R248" t="s">
        <v>940</v>
      </c>
      <c r="S248" t="s">
        <v>2370</v>
      </c>
      <c r="Y248" t="s">
        <v>1125</v>
      </c>
      <c r="Z248" t="s">
        <v>531</v>
      </c>
    </row>
    <row r="249" spans="1:26">
      <c r="A249" t="s">
        <v>1165</v>
      </c>
      <c r="B249" t="s">
        <v>1869</v>
      </c>
      <c r="D249" t="s">
        <v>70</v>
      </c>
      <c r="R249" t="s">
        <v>777</v>
      </c>
      <c r="S249" t="s">
        <v>2371</v>
      </c>
      <c r="Y249" t="s">
        <v>1125</v>
      </c>
      <c r="Z249" t="s">
        <v>527</v>
      </c>
    </row>
    <row r="250" spans="1:26">
      <c r="A250" t="s">
        <v>1165</v>
      </c>
      <c r="B250" t="s">
        <v>1870</v>
      </c>
      <c r="D250" t="s">
        <v>70</v>
      </c>
      <c r="R250" t="s">
        <v>537</v>
      </c>
      <c r="S250" t="s">
        <v>2372</v>
      </c>
      <c r="Y250" t="s">
        <v>1125</v>
      </c>
      <c r="Z250" t="s">
        <v>528</v>
      </c>
    </row>
    <row r="251" spans="1:26">
      <c r="A251" t="s">
        <v>1165</v>
      </c>
      <c r="B251" t="s">
        <v>1871</v>
      </c>
      <c r="D251" t="s">
        <v>70</v>
      </c>
      <c r="R251" t="s">
        <v>737</v>
      </c>
      <c r="S251" t="s">
        <v>2373</v>
      </c>
      <c r="Y251" t="s">
        <v>1172</v>
      </c>
      <c r="Z251" t="s">
        <v>738</v>
      </c>
    </row>
    <row r="252" spans="1:26">
      <c r="A252" t="s">
        <v>1165</v>
      </c>
      <c r="B252" t="s">
        <v>1872</v>
      </c>
      <c r="D252" t="s">
        <v>70</v>
      </c>
      <c r="R252" t="s">
        <v>996</v>
      </c>
      <c r="S252" t="s">
        <v>2374</v>
      </c>
      <c r="Y252" t="s">
        <v>1179</v>
      </c>
      <c r="Z252" t="s">
        <v>762</v>
      </c>
    </row>
    <row r="253" spans="1:26">
      <c r="A253" t="s">
        <v>1166</v>
      </c>
      <c r="B253" t="s">
        <v>1873</v>
      </c>
      <c r="D253" t="s">
        <v>71</v>
      </c>
      <c r="R253" t="s">
        <v>958</v>
      </c>
      <c r="S253" t="s">
        <v>2375</v>
      </c>
      <c r="Y253" t="s">
        <v>1144</v>
      </c>
      <c r="Z253" t="s">
        <v>614</v>
      </c>
    </row>
    <row r="254" spans="1:26">
      <c r="A254" t="s">
        <v>1166</v>
      </c>
      <c r="B254" t="s">
        <v>1874</v>
      </c>
      <c r="D254" t="s">
        <v>71</v>
      </c>
      <c r="R254" t="s">
        <v>466</v>
      </c>
      <c r="S254" t="s">
        <v>2376</v>
      </c>
      <c r="Y254" t="s">
        <v>1179</v>
      </c>
      <c r="Z254" t="s">
        <v>756</v>
      </c>
    </row>
    <row r="255" spans="1:26">
      <c r="A255" t="s">
        <v>1166</v>
      </c>
      <c r="B255" t="s">
        <v>1875</v>
      </c>
      <c r="D255" t="s">
        <v>71</v>
      </c>
      <c r="R255" t="s">
        <v>898</v>
      </c>
      <c r="S255" t="s">
        <v>2377</v>
      </c>
      <c r="Y255" t="s">
        <v>1144</v>
      </c>
      <c r="Z255" t="s">
        <v>612</v>
      </c>
    </row>
    <row r="256" spans="1:26">
      <c r="A256" t="s">
        <v>1166</v>
      </c>
      <c r="B256" t="s">
        <v>1876</v>
      </c>
      <c r="D256" t="s">
        <v>71</v>
      </c>
      <c r="R256" t="s">
        <v>1782</v>
      </c>
      <c r="S256" t="s">
        <v>2378</v>
      </c>
      <c r="Y256" t="s">
        <v>1179</v>
      </c>
      <c r="Z256" t="s">
        <v>755</v>
      </c>
    </row>
    <row r="257" spans="1:26">
      <c r="A257" t="s">
        <v>1166</v>
      </c>
      <c r="B257" t="s">
        <v>1877</v>
      </c>
      <c r="D257" t="s">
        <v>71</v>
      </c>
      <c r="R257" t="s">
        <v>1706</v>
      </c>
      <c r="S257" t="s">
        <v>2379</v>
      </c>
      <c r="Y257" t="s">
        <v>1179</v>
      </c>
      <c r="Z257" t="s">
        <v>754</v>
      </c>
    </row>
    <row r="258" spans="1:26">
      <c r="A258" t="s">
        <v>1166</v>
      </c>
      <c r="B258" t="s">
        <v>1878</v>
      </c>
      <c r="D258" t="s">
        <v>71</v>
      </c>
      <c r="R258" t="s">
        <v>1707</v>
      </c>
      <c r="S258" t="s">
        <v>2380</v>
      </c>
      <c r="Y258" t="s">
        <v>1179</v>
      </c>
      <c r="Z258" t="s">
        <v>760</v>
      </c>
    </row>
    <row r="259" spans="1:26">
      <c r="A259" t="s">
        <v>1167</v>
      </c>
      <c r="B259" t="s">
        <v>1879</v>
      </c>
      <c r="D259" t="s">
        <v>72</v>
      </c>
      <c r="R259" t="s">
        <v>1708</v>
      </c>
      <c r="S259" t="s">
        <v>2381</v>
      </c>
      <c r="Y259" t="s">
        <v>1179</v>
      </c>
      <c r="Z259" t="s">
        <v>761</v>
      </c>
    </row>
    <row r="260" spans="1:26">
      <c r="A260" t="s">
        <v>1168</v>
      </c>
      <c r="B260" t="s">
        <v>1880</v>
      </c>
      <c r="D260" t="s">
        <v>73</v>
      </c>
      <c r="R260" t="s">
        <v>1767</v>
      </c>
      <c r="S260" t="s">
        <v>2382</v>
      </c>
      <c r="Y260" t="s">
        <v>1179</v>
      </c>
      <c r="Z260" t="s">
        <v>753</v>
      </c>
    </row>
    <row r="261" spans="1:26">
      <c r="A261" t="s">
        <v>1168</v>
      </c>
      <c r="B261" t="s">
        <v>1881</v>
      </c>
      <c r="D261" t="s">
        <v>73</v>
      </c>
      <c r="R261" t="s">
        <v>1836</v>
      </c>
      <c r="S261" t="s">
        <v>2383</v>
      </c>
      <c r="Y261" t="s">
        <v>1179</v>
      </c>
      <c r="Z261" t="s">
        <v>759</v>
      </c>
    </row>
    <row r="262" spans="1:26">
      <c r="A262" t="s">
        <v>1169</v>
      </c>
      <c r="B262" t="s">
        <v>1882</v>
      </c>
      <c r="D262" t="s">
        <v>74</v>
      </c>
      <c r="R262" t="s">
        <v>1888</v>
      </c>
      <c r="S262" t="s">
        <v>2384</v>
      </c>
      <c r="Y262" t="s">
        <v>1179</v>
      </c>
      <c r="Z262" t="s">
        <v>757</v>
      </c>
    </row>
    <row r="263" spans="1:26">
      <c r="A263" t="s">
        <v>1169</v>
      </c>
      <c r="B263" t="s">
        <v>721</v>
      </c>
      <c r="D263" t="s">
        <v>74</v>
      </c>
      <c r="R263" t="s">
        <v>1906</v>
      </c>
      <c r="S263" t="s">
        <v>2385</v>
      </c>
      <c r="Y263" t="s">
        <v>1144</v>
      </c>
      <c r="Z263" t="s">
        <v>615</v>
      </c>
    </row>
    <row r="264" spans="1:26">
      <c r="A264" t="s">
        <v>1169</v>
      </c>
      <c r="B264" t="s">
        <v>726</v>
      </c>
      <c r="D264" t="s">
        <v>74</v>
      </c>
      <c r="R264" t="s">
        <v>1796</v>
      </c>
      <c r="S264" t="s">
        <v>2386</v>
      </c>
      <c r="Y264" t="s">
        <v>1144</v>
      </c>
      <c r="Z264" t="s">
        <v>613</v>
      </c>
    </row>
    <row r="265" spans="1:26">
      <c r="A265" t="s">
        <v>1169</v>
      </c>
      <c r="B265" t="s">
        <v>1883</v>
      </c>
      <c r="D265" t="s">
        <v>74</v>
      </c>
      <c r="R265" t="s">
        <v>1809</v>
      </c>
      <c r="S265" t="s">
        <v>2387</v>
      </c>
      <c r="Y265" t="s">
        <v>1179</v>
      </c>
      <c r="Z265" t="s">
        <v>758</v>
      </c>
    </row>
    <row r="266" spans="1:26">
      <c r="A266" t="s">
        <v>1169</v>
      </c>
      <c r="B266" t="s">
        <v>1884</v>
      </c>
      <c r="D266" t="s">
        <v>74</v>
      </c>
      <c r="R266" t="s">
        <v>1972</v>
      </c>
      <c r="S266" t="s">
        <v>2386</v>
      </c>
      <c r="Y266" t="s">
        <v>1144</v>
      </c>
      <c r="Z266" t="s">
        <v>616</v>
      </c>
    </row>
    <row r="267" spans="1:26">
      <c r="A267" t="s">
        <v>1169</v>
      </c>
      <c r="B267" t="s">
        <v>1885</v>
      </c>
      <c r="D267" t="s">
        <v>74</v>
      </c>
      <c r="R267" t="s">
        <v>1739</v>
      </c>
      <c r="S267" t="s">
        <v>2388</v>
      </c>
      <c r="Y267" t="s">
        <v>1145</v>
      </c>
      <c r="Z267" t="s">
        <v>621</v>
      </c>
    </row>
    <row r="268" spans="1:26">
      <c r="A268" t="s">
        <v>1170</v>
      </c>
      <c r="B268" t="s">
        <v>728</v>
      </c>
      <c r="D268" t="s">
        <v>75</v>
      </c>
      <c r="R268" t="s">
        <v>1915</v>
      </c>
      <c r="S268" t="s">
        <v>2389</v>
      </c>
      <c r="Y268" t="s">
        <v>1145</v>
      </c>
      <c r="Z268" t="s">
        <v>623</v>
      </c>
    </row>
    <row r="269" spans="1:26">
      <c r="A269" t="s">
        <v>1170</v>
      </c>
      <c r="B269" t="s">
        <v>729</v>
      </c>
      <c r="D269" t="s">
        <v>75</v>
      </c>
      <c r="R269" t="s">
        <v>1926</v>
      </c>
      <c r="S269" t="s">
        <v>2390</v>
      </c>
      <c r="Y269" t="s">
        <v>1145</v>
      </c>
      <c r="Z269" t="s">
        <v>619</v>
      </c>
    </row>
    <row r="270" spans="1:26">
      <c r="A270" t="s">
        <v>1170</v>
      </c>
      <c r="B270" t="s">
        <v>1886</v>
      </c>
      <c r="D270" t="s">
        <v>75</v>
      </c>
      <c r="R270" t="s">
        <v>2022</v>
      </c>
      <c r="S270" t="s">
        <v>2391</v>
      </c>
      <c r="Y270" t="s">
        <v>1145</v>
      </c>
      <c r="Z270" t="s">
        <v>617</v>
      </c>
    </row>
    <row r="271" spans="1:26">
      <c r="A271" t="s">
        <v>1171</v>
      </c>
      <c r="B271" t="s">
        <v>1887</v>
      </c>
      <c r="D271" t="s">
        <v>76</v>
      </c>
      <c r="R271" t="s">
        <v>2029</v>
      </c>
      <c r="S271" t="s">
        <v>2392</v>
      </c>
      <c r="Y271" t="s">
        <v>1145</v>
      </c>
      <c r="Z271" t="s">
        <v>618</v>
      </c>
    </row>
    <row r="272" spans="1:26">
      <c r="A272" t="s">
        <v>1172</v>
      </c>
      <c r="B272" t="s">
        <v>732</v>
      </c>
      <c r="D272" t="s">
        <v>77</v>
      </c>
      <c r="R272" t="s">
        <v>2033</v>
      </c>
      <c r="S272" t="s">
        <v>2393</v>
      </c>
      <c r="Y272" t="s">
        <v>1145</v>
      </c>
      <c r="Z272" t="s">
        <v>622</v>
      </c>
    </row>
    <row r="273" spans="1:26">
      <c r="A273" t="s">
        <v>1172</v>
      </c>
      <c r="B273" t="s">
        <v>737</v>
      </c>
      <c r="D273" t="s">
        <v>77</v>
      </c>
      <c r="R273" t="s">
        <v>2051</v>
      </c>
      <c r="S273" t="s">
        <v>2394</v>
      </c>
      <c r="Y273" t="s">
        <v>1145</v>
      </c>
      <c r="Z273" t="s">
        <v>620</v>
      </c>
    </row>
    <row r="274" spans="1:26">
      <c r="A274" t="s">
        <v>1172</v>
      </c>
      <c r="B274" t="s">
        <v>1888</v>
      </c>
      <c r="D274" t="s">
        <v>77</v>
      </c>
      <c r="R274" t="s">
        <v>1751</v>
      </c>
      <c r="S274" t="s">
        <v>2395</v>
      </c>
      <c r="Y274" t="s">
        <v>1172</v>
      </c>
      <c r="Z274" t="s">
        <v>737</v>
      </c>
    </row>
    <row r="275" spans="1:26">
      <c r="A275" t="s">
        <v>1172</v>
      </c>
      <c r="B275" t="s">
        <v>1889</v>
      </c>
      <c r="D275" t="s">
        <v>77</v>
      </c>
      <c r="R275" t="s">
        <v>1816</v>
      </c>
      <c r="S275" t="s">
        <v>2396</v>
      </c>
      <c r="Y275" t="s">
        <v>1148</v>
      </c>
      <c r="Z275" t="s">
        <v>639</v>
      </c>
    </row>
    <row r="276" spans="1:26">
      <c r="A276" t="s">
        <v>1172</v>
      </c>
      <c r="B276" t="s">
        <v>1890</v>
      </c>
      <c r="D276" t="s">
        <v>77</v>
      </c>
      <c r="R276" t="s">
        <v>1942</v>
      </c>
      <c r="S276" t="s">
        <v>2397</v>
      </c>
      <c r="Y276" t="s">
        <v>1148</v>
      </c>
      <c r="Z276" t="s">
        <v>637</v>
      </c>
    </row>
    <row r="277" spans="1:26">
      <c r="A277" t="s">
        <v>1172</v>
      </c>
      <c r="B277" t="s">
        <v>1891</v>
      </c>
      <c r="D277" t="s">
        <v>77</v>
      </c>
      <c r="R277" t="s">
        <v>1957</v>
      </c>
      <c r="S277" t="s">
        <v>2398</v>
      </c>
      <c r="Y277" t="s">
        <v>1148</v>
      </c>
      <c r="Z277" t="s">
        <v>636</v>
      </c>
    </row>
    <row r="278" spans="1:26">
      <c r="A278" t="s">
        <v>1172</v>
      </c>
      <c r="B278" t="s">
        <v>1892</v>
      </c>
      <c r="D278" t="s">
        <v>77</v>
      </c>
      <c r="R278" t="s">
        <v>2094</v>
      </c>
      <c r="S278" t="s">
        <v>1606</v>
      </c>
      <c r="Y278" t="s">
        <v>1163</v>
      </c>
      <c r="Z278" t="s">
        <v>698</v>
      </c>
    </row>
    <row r="279" spans="1:26">
      <c r="A279" t="s">
        <v>1172</v>
      </c>
      <c r="B279" t="s">
        <v>1893</v>
      </c>
      <c r="D279" t="s">
        <v>77</v>
      </c>
      <c r="R279" t="s">
        <v>1759</v>
      </c>
      <c r="S279" t="s">
        <v>2399</v>
      </c>
      <c r="Y279" t="s">
        <v>1163</v>
      </c>
      <c r="Z279" t="s">
        <v>696</v>
      </c>
    </row>
    <row r="280" spans="1:26">
      <c r="A280" t="s">
        <v>1173</v>
      </c>
      <c r="B280" t="s">
        <v>740</v>
      </c>
      <c r="D280" t="s">
        <v>78</v>
      </c>
      <c r="R280" t="s">
        <v>1941</v>
      </c>
      <c r="S280" t="s">
        <v>2400</v>
      </c>
      <c r="Y280" t="s">
        <v>1137</v>
      </c>
      <c r="Z280" t="s">
        <v>586</v>
      </c>
    </row>
    <row r="281" spans="1:26">
      <c r="A281" t="s">
        <v>1173</v>
      </c>
      <c r="B281" t="s">
        <v>739</v>
      </c>
      <c r="D281" t="s">
        <v>78</v>
      </c>
      <c r="R281" t="s">
        <v>2018</v>
      </c>
      <c r="S281" t="s">
        <v>2401</v>
      </c>
      <c r="Y281" t="s">
        <v>1163</v>
      </c>
      <c r="Z281" t="s">
        <v>695</v>
      </c>
    </row>
    <row r="282" spans="1:26">
      <c r="A282" t="s">
        <v>1173</v>
      </c>
      <c r="B282" t="s">
        <v>741</v>
      </c>
      <c r="D282" t="s">
        <v>78</v>
      </c>
      <c r="R282" t="s">
        <v>2099</v>
      </c>
      <c r="S282" t="s">
        <v>2402</v>
      </c>
      <c r="Y282" t="s">
        <v>1137</v>
      </c>
      <c r="Z282" t="s">
        <v>589</v>
      </c>
    </row>
    <row r="283" spans="1:26">
      <c r="A283" t="s">
        <v>1174</v>
      </c>
      <c r="B283" t="s">
        <v>1894</v>
      </c>
      <c r="D283" t="s">
        <v>79</v>
      </c>
      <c r="R283" t="s">
        <v>2110</v>
      </c>
      <c r="S283" t="s">
        <v>2403</v>
      </c>
      <c r="Y283" t="s">
        <v>1137</v>
      </c>
      <c r="Z283" t="s">
        <v>591</v>
      </c>
    </row>
    <row r="284" spans="1:26">
      <c r="A284" t="s">
        <v>1174</v>
      </c>
      <c r="B284" t="s">
        <v>1895</v>
      </c>
      <c r="D284" t="s">
        <v>79</v>
      </c>
      <c r="R284" t="s">
        <v>2143</v>
      </c>
      <c r="S284" t="s">
        <v>2404</v>
      </c>
      <c r="Y284" t="s">
        <v>1137</v>
      </c>
      <c r="Z284" t="s">
        <v>579</v>
      </c>
    </row>
    <row r="285" spans="1:26">
      <c r="A285" t="s">
        <v>1175</v>
      </c>
      <c r="B285" t="s">
        <v>1896</v>
      </c>
      <c r="D285" t="s">
        <v>80</v>
      </c>
      <c r="R285" t="s">
        <v>2114</v>
      </c>
      <c r="S285" t="s">
        <v>2405</v>
      </c>
      <c r="Y285" t="s">
        <v>1137</v>
      </c>
      <c r="Z285" t="s">
        <v>584</v>
      </c>
    </row>
    <row r="286" spans="1:26">
      <c r="A286" t="s">
        <v>1175</v>
      </c>
      <c r="B286" t="s">
        <v>1897</v>
      </c>
      <c r="D286" t="s">
        <v>80</v>
      </c>
      <c r="R286" t="s">
        <v>1768</v>
      </c>
      <c r="S286" t="s">
        <v>2406</v>
      </c>
      <c r="Y286" t="s">
        <v>1137</v>
      </c>
      <c r="Z286" t="s">
        <v>577</v>
      </c>
    </row>
    <row r="287" spans="1:26">
      <c r="A287" t="s">
        <v>1175</v>
      </c>
      <c r="B287" t="s">
        <v>1898</v>
      </c>
      <c r="D287" t="s">
        <v>80</v>
      </c>
      <c r="R287" t="s">
        <v>1994</v>
      </c>
      <c r="S287" t="s">
        <v>2407</v>
      </c>
      <c r="Y287" t="s">
        <v>1137</v>
      </c>
      <c r="Z287" t="s">
        <v>580</v>
      </c>
    </row>
    <row r="288" spans="1:26">
      <c r="A288" t="s">
        <v>1175</v>
      </c>
      <c r="B288" t="s">
        <v>1899</v>
      </c>
      <c r="D288" t="s">
        <v>80</v>
      </c>
      <c r="R288" t="s">
        <v>1920</v>
      </c>
      <c r="S288" t="s">
        <v>2408</v>
      </c>
      <c r="Y288" t="s">
        <v>1137</v>
      </c>
      <c r="Z288" t="s">
        <v>582</v>
      </c>
    </row>
    <row r="289" spans="1:26">
      <c r="A289" t="s">
        <v>1176</v>
      </c>
      <c r="B289" t="s">
        <v>1900</v>
      </c>
      <c r="D289" t="s">
        <v>81</v>
      </c>
      <c r="R289" t="s">
        <v>2034</v>
      </c>
      <c r="S289" t="s">
        <v>2409</v>
      </c>
      <c r="Y289" t="s">
        <v>1137</v>
      </c>
      <c r="Z289" t="s">
        <v>587</v>
      </c>
    </row>
    <row r="290" spans="1:26">
      <c r="A290" t="s">
        <v>1177</v>
      </c>
      <c r="B290" t="s">
        <v>1901</v>
      </c>
      <c r="D290" t="s">
        <v>82</v>
      </c>
      <c r="R290" t="s">
        <v>1921</v>
      </c>
      <c r="S290" t="s">
        <v>2410</v>
      </c>
      <c r="Y290" t="s">
        <v>1137</v>
      </c>
      <c r="Z290" t="s">
        <v>593</v>
      </c>
    </row>
    <row r="291" spans="1:26">
      <c r="A291" t="s">
        <v>1178</v>
      </c>
      <c r="B291" t="s">
        <v>1902</v>
      </c>
      <c r="D291" t="s">
        <v>83</v>
      </c>
      <c r="R291" t="s">
        <v>1945</v>
      </c>
      <c r="S291" t="s">
        <v>2411</v>
      </c>
      <c r="Y291" t="s">
        <v>1137</v>
      </c>
      <c r="Z291" t="s">
        <v>592</v>
      </c>
    </row>
    <row r="292" spans="1:26">
      <c r="A292" t="s">
        <v>1178</v>
      </c>
      <c r="B292" t="s">
        <v>1903</v>
      </c>
      <c r="D292" t="s">
        <v>83</v>
      </c>
      <c r="R292" t="s">
        <v>2060</v>
      </c>
      <c r="S292" t="s">
        <v>1624</v>
      </c>
      <c r="Y292" t="s">
        <v>1137</v>
      </c>
      <c r="Z292" t="s">
        <v>588</v>
      </c>
    </row>
    <row r="293" spans="1:26">
      <c r="A293" t="s">
        <v>1178</v>
      </c>
      <c r="B293" t="s">
        <v>1904</v>
      </c>
      <c r="D293" t="s">
        <v>83</v>
      </c>
      <c r="R293" t="s">
        <v>2100</v>
      </c>
      <c r="S293" t="s">
        <v>2412</v>
      </c>
      <c r="Y293" t="s">
        <v>1137</v>
      </c>
      <c r="Z293" t="s">
        <v>590</v>
      </c>
    </row>
    <row r="294" spans="1:26">
      <c r="A294" t="s">
        <v>1179</v>
      </c>
      <c r="B294" t="s">
        <v>1905</v>
      </c>
      <c r="D294" t="s">
        <v>84</v>
      </c>
      <c r="R294" t="s">
        <v>2152</v>
      </c>
      <c r="S294" t="s">
        <v>2413</v>
      </c>
      <c r="Y294" t="s">
        <v>1137</v>
      </c>
      <c r="Z294" t="s">
        <v>585</v>
      </c>
    </row>
    <row r="295" spans="1:26">
      <c r="A295" t="s">
        <v>1179</v>
      </c>
      <c r="B295" t="s">
        <v>762</v>
      </c>
      <c r="D295" t="s">
        <v>84</v>
      </c>
      <c r="R295" t="s">
        <v>2731</v>
      </c>
      <c r="S295" t="s">
        <v>2414</v>
      </c>
      <c r="Y295" t="s">
        <v>1137</v>
      </c>
      <c r="Z295" t="s">
        <v>583</v>
      </c>
    </row>
    <row r="296" spans="1:26">
      <c r="A296" t="s">
        <v>1179</v>
      </c>
      <c r="B296" t="s">
        <v>1906</v>
      </c>
      <c r="D296" t="s">
        <v>84</v>
      </c>
      <c r="R296" t="s">
        <v>1873</v>
      </c>
      <c r="S296" t="s">
        <v>2415</v>
      </c>
      <c r="Y296" t="s">
        <v>1163</v>
      </c>
      <c r="Z296" t="s">
        <v>697</v>
      </c>
    </row>
    <row r="297" spans="1:26">
      <c r="A297" t="s">
        <v>1179</v>
      </c>
      <c r="B297" t="s">
        <v>1907</v>
      </c>
      <c r="D297" t="s">
        <v>84</v>
      </c>
      <c r="R297" t="s">
        <v>1783</v>
      </c>
      <c r="S297" t="s">
        <v>2416</v>
      </c>
      <c r="Y297" t="s">
        <v>1137</v>
      </c>
      <c r="Z297" t="s">
        <v>594</v>
      </c>
    </row>
    <row r="298" spans="1:26">
      <c r="A298" t="s">
        <v>1179</v>
      </c>
      <c r="B298" t="s">
        <v>1908</v>
      </c>
      <c r="D298" t="s">
        <v>84</v>
      </c>
      <c r="R298" t="s">
        <v>1784</v>
      </c>
      <c r="S298" t="s">
        <v>2417</v>
      </c>
      <c r="Y298" t="s">
        <v>1172</v>
      </c>
      <c r="Z298" t="s">
        <v>734</v>
      </c>
    </row>
    <row r="299" spans="1:26">
      <c r="A299" t="s">
        <v>1179</v>
      </c>
      <c r="B299" t="s">
        <v>1909</v>
      </c>
      <c r="D299" t="s">
        <v>84</v>
      </c>
      <c r="R299" t="s">
        <v>1763</v>
      </c>
      <c r="S299" t="s">
        <v>2418</v>
      </c>
      <c r="Y299" t="s">
        <v>1172</v>
      </c>
      <c r="Z299" t="s">
        <v>733</v>
      </c>
    </row>
    <row r="300" spans="1:26">
      <c r="A300" t="s">
        <v>1179</v>
      </c>
      <c r="B300" t="s">
        <v>1910</v>
      </c>
      <c r="D300" t="s">
        <v>84</v>
      </c>
      <c r="R300" t="s">
        <v>1769</v>
      </c>
      <c r="S300" t="s">
        <v>2419</v>
      </c>
      <c r="Y300" t="s">
        <v>1172</v>
      </c>
      <c r="Z300" t="s">
        <v>731</v>
      </c>
    </row>
    <row r="301" spans="1:26">
      <c r="A301" t="s">
        <v>1179</v>
      </c>
      <c r="B301" t="s">
        <v>1911</v>
      </c>
      <c r="D301" t="s">
        <v>84</v>
      </c>
      <c r="R301" t="s">
        <v>1714</v>
      </c>
      <c r="S301" t="s">
        <v>2420</v>
      </c>
      <c r="Y301" t="s">
        <v>1148</v>
      </c>
      <c r="Z301" t="s">
        <v>641</v>
      </c>
    </row>
    <row r="302" spans="1:26">
      <c r="A302" t="s">
        <v>1179</v>
      </c>
      <c r="B302" t="s">
        <v>1912</v>
      </c>
      <c r="D302" t="s">
        <v>84</v>
      </c>
      <c r="R302" t="s">
        <v>1791</v>
      </c>
      <c r="S302" t="s">
        <v>2421</v>
      </c>
      <c r="Y302" t="s">
        <v>1148</v>
      </c>
      <c r="Z302" t="s">
        <v>640</v>
      </c>
    </row>
    <row r="303" spans="1:26">
      <c r="A303" t="s">
        <v>1179</v>
      </c>
      <c r="B303" t="s">
        <v>1913</v>
      </c>
      <c r="D303" t="s">
        <v>84</v>
      </c>
      <c r="R303" t="s">
        <v>1792</v>
      </c>
      <c r="S303" t="s">
        <v>2422</v>
      </c>
      <c r="Y303" t="s">
        <v>1172</v>
      </c>
      <c r="Z303" t="s">
        <v>735</v>
      </c>
    </row>
    <row r="304" spans="1:26">
      <c r="A304" t="s">
        <v>1180</v>
      </c>
      <c r="B304" t="s">
        <v>1914</v>
      </c>
      <c r="D304" t="s">
        <v>85</v>
      </c>
      <c r="R304" t="s">
        <v>1863</v>
      </c>
      <c r="S304" t="s">
        <v>2423</v>
      </c>
      <c r="Y304" t="s">
        <v>1172</v>
      </c>
      <c r="Z304" t="s">
        <v>736</v>
      </c>
    </row>
    <row r="305" spans="1:26">
      <c r="A305" t="s">
        <v>1180</v>
      </c>
      <c r="B305" t="s">
        <v>764</v>
      </c>
      <c r="D305" t="s">
        <v>85</v>
      </c>
      <c r="R305" t="s">
        <v>1864</v>
      </c>
      <c r="S305" t="s">
        <v>2424</v>
      </c>
      <c r="Y305" t="s">
        <v>1148</v>
      </c>
      <c r="Z305" t="s">
        <v>638</v>
      </c>
    </row>
    <row r="306" spans="1:26">
      <c r="A306" t="s">
        <v>1180</v>
      </c>
      <c r="B306" t="s">
        <v>767</v>
      </c>
      <c r="D306" t="s">
        <v>85</v>
      </c>
      <c r="R306" t="s">
        <v>1710</v>
      </c>
      <c r="S306" t="s">
        <v>2425</v>
      </c>
      <c r="Y306" t="s">
        <v>1221</v>
      </c>
      <c r="Z306" t="s">
        <v>907</v>
      </c>
    </row>
    <row r="307" spans="1:26">
      <c r="A307" t="s">
        <v>1180</v>
      </c>
      <c r="B307" t="s">
        <v>1915</v>
      </c>
      <c r="D307" t="s">
        <v>85</v>
      </c>
      <c r="R307" t="s">
        <v>1718</v>
      </c>
      <c r="S307" t="s">
        <v>2426</v>
      </c>
      <c r="Y307" t="s">
        <v>1221</v>
      </c>
      <c r="Z307" t="s">
        <v>912</v>
      </c>
    </row>
    <row r="308" spans="1:26">
      <c r="A308" t="s">
        <v>1180</v>
      </c>
      <c r="B308" t="s">
        <v>1916</v>
      </c>
      <c r="D308" t="s">
        <v>85</v>
      </c>
      <c r="R308" t="s">
        <v>1931</v>
      </c>
      <c r="S308" t="s">
        <v>2427</v>
      </c>
      <c r="Y308" t="s">
        <v>1221</v>
      </c>
      <c r="Z308" t="s">
        <v>908</v>
      </c>
    </row>
    <row r="309" spans="1:26">
      <c r="A309" t="s">
        <v>1181</v>
      </c>
      <c r="B309" t="s">
        <v>1917</v>
      </c>
      <c r="D309" t="s">
        <v>86</v>
      </c>
      <c r="R309" t="s">
        <v>1719</v>
      </c>
      <c r="S309" t="s">
        <v>2428</v>
      </c>
      <c r="Y309" t="s">
        <v>1221</v>
      </c>
      <c r="Z309" t="s">
        <v>910</v>
      </c>
    </row>
    <row r="310" spans="1:26">
      <c r="A310" t="s">
        <v>1181</v>
      </c>
      <c r="B310" t="s">
        <v>1918</v>
      </c>
      <c r="D310" t="s">
        <v>86</v>
      </c>
      <c r="R310" t="s">
        <v>1932</v>
      </c>
      <c r="S310" t="s">
        <v>2429</v>
      </c>
      <c r="Y310" t="s">
        <v>1221</v>
      </c>
      <c r="Z310" t="s">
        <v>913</v>
      </c>
    </row>
    <row r="311" spans="1:26">
      <c r="A311" t="s">
        <v>1181</v>
      </c>
      <c r="B311" t="s">
        <v>1919</v>
      </c>
      <c r="D311" t="s">
        <v>86</v>
      </c>
      <c r="R311" t="s">
        <v>1823</v>
      </c>
      <c r="S311" t="s">
        <v>2430</v>
      </c>
      <c r="Y311" t="s">
        <v>1221</v>
      </c>
      <c r="Z311" t="s">
        <v>914</v>
      </c>
    </row>
    <row r="312" spans="1:26">
      <c r="A312" t="s">
        <v>1181</v>
      </c>
      <c r="B312" t="s">
        <v>781</v>
      </c>
      <c r="D312" t="s">
        <v>86</v>
      </c>
      <c r="R312" t="s">
        <v>1845</v>
      </c>
      <c r="S312" t="s">
        <v>2431</v>
      </c>
      <c r="Y312" t="s">
        <v>1189</v>
      </c>
      <c r="Z312" t="s">
        <v>804</v>
      </c>
    </row>
    <row r="313" spans="1:26">
      <c r="A313" t="s">
        <v>1181</v>
      </c>
      <c r="B313" t="s">
        <v>769</v>
      </c>
      <c r="D313" t="s">
        <v>86</v>
      </c>
      <c r="R313" t="s">
        <v>1846</v>
      </c>
      <c r="S313" t="s">
        <v>2432</v>
      </c>
      <c r="Y313" t="s">
        <v>1183</v>
      </c>
      <c r="Z313" t="s">
        <v>793</v>
      </c>
    </row>
    <row r="314" spans="1:26">
      <c r="A314" t="s">
        <v>1181</v>
      </c>
      <c r="B314" t="s">
        <v>768</v>
      </c>
      <c r="D314" t="s">
        <v>86</v>
      </c>
      <c r="R314" t="s">
        <v>1755</v>
      </c>
      <c r="S314" t="s">
        <v>2433</v>
      </c>
      <c r="Y314" t="s">
        <v>1183</v>
      </c>
      <c r="Z314" t="s">
        <v>789</v>
      </c>
    </row>
    <row r="315" spans="1:26">
      <c r="A315" t="s">
        <v>1181</v>
      </c>
      <c r="B315" t="s">
        <v>771</v>
      </c>
      <c r="D315" t="s">
        <v>86</v>
      </c>
      <c r="R315" t="s">
        <v>1907</v>
      </c>
      <c r="S315" t="s">
        <v>2434</v>
      </c>
      <c r="Y315" t="s">
        <v>1183</v>
      </c>
      <c r="Z315" t="s">
        <v>794</v>
      </c>
    </row>
    <row r="316" spans="1:26">
      <c r="A316" t="s">
        <v>1181</v>
      </c>
      <c r="B316" t="s">
        <v>774</v>
      </c>
      <c r="D316" t="s">
        <v>86</v>
      </c>
      <c r="R316" t="s">
        <v>1950</v>
      </c>
      <c r="S316" t="s">
        <v>2435</v>
      </c>
      <c r="Y316" t="s">
        <v>1183</v>
      </c>
      <c r="Z316" t="s">
        <v>797</v>
      </c>
    </row>
    <row r="317" spans="1:26">
      <c r="A317" t="s">
        <v>1181</v>
      </c>
      <c r="B317" t="s">
        <v>778</v>
      </c>
      <c r="D317" t="s">
        <v>86</v>
      </c>
      <c r="R317" t="s">
        <v>1908</v>
      </c>
      <c r="S317" t="s">
        <v>2436</v>
      </c>
      <c r="Y317" t="s">
        <v>1183</v>
      </c>
      <c r="Z317" t="s">
        <v>790</v>
      </c>
    </row>
    <row r="318" spans="1:26">
      <c r="A318" t="s">
        <v>1181</v>
      </c>
      <c r="B318" t="s">
        <v>777</v>
      </c>
      <c r="D318" t="s">
        <v>86</v>
      </c>
      <c r="R318" t="s">
        <v>1977</v>
      </c>
      <c r="S318" t="s">
        <v>2437</v>
      </c>
      <c r="Y318" t="s">
        <v>1183</v>
      </c>
      <c r="Z318" t="s">
        <v>791</v>
      </c>
    </row>
    <row r="319" spans="1:26">
      <c r="A319" t="s">
        <v>1181</v>
      </c>
      <c r="B319" t="s">
        <v>1920</v>
      </c>
      <c r="D319" t="s">
        <v>86</v>
      </c>
      <c r="R319" t="s">
        <v>1987</v>
      </c>
      <c r="S319" t="s">
        <v>2438</v>
      </c>
      <c r="Y319" t="s">
        <v>1183</v>
      </c>
      <c r="Z319" t="s">
        <v>796</v>
      </c>
    </row>
    <row r="320" spans="1:26">
      <c r="A320" t="s">
        <v>1181</v>
      </c>
      <c r="B320" t="s">
        <v>1921</v>
      </c>
      <c r="D320" t="s">
        <v>86</v>
      </c>
      <c r="R320" t="s">
        <v>1991</v>
      </c>
      <c r="S320" t="s">
        <v>2439</v>
      </c>
      <c r="Y320" t="s">
        <v>1183</v>
      </c>
      <c r="Z320" t="s">
        <v>792</v>
      </c>
    </row>
    <row r="321" spans="1:26">
      <c r="A321" t="s">
        <v>1181</v>
      </c>
      <c r="B321" t="s">
        <v>1922</v>
      </c>
      <c r="D321" t="s">
        <v>86</v>
      </c>
      <c r="R321" t="s">
        <v>1968</v>
      </c>
      <c r="S321" t="s">
        <v>1583</v>
      </c>
      <c r="Y321" t="s">
        <v>1183</v>
      </c>
      <c r="Z321" t="s">
        <v>795</v>
      </c>
    </row>
    <row r="322" spans="1:26">
      <c r="A322" t="s">
        <v>1181</v>
      </c>
      <c r="B322" t="s">
        <v>1923</v>
      </c>
      <c r="D322" t="s">
        <v>86</v>
      </c>
      <c r="R322" t="s">
        <v>2035</v>
      </c>
      <c r="S322" t="s">
        <v>2440</v>
      </c>
      <c r="Y322" t="s">
        <v>1183</v>
      </c>
      <c r="Z322" t="s">
        <v>788</v>
      </c>
    </row>
    <row r="323" spans="1:26">
      <c r="A323" t="s">
        <v>1181</v>
      </c>
      <c r="B323" t="s">
        <v>1924</v>
      </c>
      <c r="D323" t="s">
        <v>86</v>
      </c>
      <c r="R323" t="s">
        <v>2052</v>
      </c>
      <c r="S323" t="s">
        <v>2441</v>
      </c>
      <c r="Y323" t="s">
        <v>1221</v>
      </c>
      <c r="Z323" t="s">
        <v>909</v>
      </c>
    </row>
    <row r="324" spans="1:26">
      <c r="A324" t="s">
        <v>1181</v>
      </c>
      <c r="B324" t="s">
        <v>1925</v>
      </c>
      <c r="D324" t="s">
        <v>86</v>
      </c>
      <c r="R324" t="s">
        <v>1817</v>
      </c>
      <c r="S324" t="s">
        <v>2442</v>
      </c>
      <c r="Y324" t="s">
        <v>1221</v>
      </c>
      <c r="Z324" t="s">
        <v>911</v>
      </c>
    </row>
    <row r="325" spans="1:26">
      <c r="A325" t="s">
        <v>1182</v>
      </c>
      <c r="B325" t="s">
        <v>1926</v>
      </c>
      <c r="D325" t="s">
        <v>87</v>
      </c>
      <c r="R325" t="s">
        <v>1943</v>
      </c>
      <c r="S325" t="s">
        <v>2443</v>
      </c>
      <c r="Y325" t="s">
        <v>1182</v>
      </c>
      <c r="Z325" t="s">
        <v>784</v>
      </c>
    </row>
    <row r="326" spans="1:26">
      <c r="A326" t="s">
        <v>1182</v>
      </c>
      <c r="B326" t="s">
        <v>1927</v>
      </c>
      <c r="D326" t="s">
        <v>87</v>
      </c>
      <c r="R326" t="s">
        <v>1997</v>
      </c>
      <c r="S326" t="s">
        <v>2444</v>
      </c>
      <c r="Y326" t="s">
        <v>1182</v>
      </c>
      <c r="Z326" t="s">
        <v>785</v>
      </c>
    </row>
    <row r="327" spans="1:26">
      <c r="A327" t="s">
        <v>1182</v>
      </c>
      <c r="B327" t="s">
        <v>1928</v>
      </c>
      <c r="D327" t="s">
        <v>87</v>
      </c>
      <c r="R327" t="s">
        <v>2003</v>
      </c>
      <c r="S327" t="s">
        <v>2445</v>
      </c>
      <c r="Y327" t="s">
        <v>1182</v>
      </c>
      <c r="Z327" t="s">
        <v>786</v>
      </c>
    </row>
    <row r="328" spans="1:26">
      <c r="A328" t="s">
        <v>1182</v>
      </c>
      <c r="B328" t="s">
        <v>1929</v>
      </c>
      <c r="D328" t="s">
        <v>87</v>
      </c>
      <c r="R328" t="s">
        <v>2054</v>
      </c>
      <c r="S328" t="s">
        <v>2446</v>
      </c>
      <c r="Y328" t="s">
        <v>1182</v>
      </c>
      <c r="Z328" t="s">
        <v>787</v>
      </c>
    </row>
    <row r="329" spans="1:26">
      <c r="A329" t="s">
        <v>1183</v>
      </c>
      <c r="B329" t="s">
        <v>1930</v>
      </c>
      <c r="D329" t="s">
        <v>88</v>
      </c>
      <c r="R329" t="s">
        <v>2067</v>
      </c>
      <c r="S329" t="s">
        <v>2447</v>
      </c>
      <c r="Y329" t="s">
        <v>1226</v>
      </c>
      <c r="Z329" t="s">
        <v>932</v>
      </c>
    </row>
    <row r="330" spans="1:26">
      <c r="A330" t="s">
        <v>1183</v>
      </c>
      <c r="B330" t="s">
        <v>792</v>
      </c>
      <c r="D330" t="s">
        <v>88</v>
      </c>
      <c r="R330" t="s">
        <v>2078</v>
      </c>
      <c r="S330" t="s">
        <v>2448</v>
      </c>
      <c r="Y330" t="s">
        <v>1175</v>
      </c>
      <c r="Z330" t="s">
        <v>747</v>
      </c>
    </row>
    <row r="331" spans="1:26">
      <c r="A331" t="s">
        <v>1183</v>
      </c>
      <c r="B331" t="s">
        <v>795</v>
      </c>
      <c r="D331" t="s">
        <v>88</v>
      </c>
      <c r="R331" t="s">
        <v>1958</v>
      </c>
      <c r="S331" t="s">
        <v>2449</v>
      </c>
      <c r="Y331" t="s">
        <v>1175</v>
      </c>
      <c r="Z331" t="s">
        <v>744</v>
      </c>
    </row>
    <row r="332" spans="1:26">
      <c r="A332" t="s">
        <v>1183</v>
      </c>
      <c r="B332" t="s">
        <v>788</v>
      </c>
      <c r="D332" t="s">
        <v>88</v>
      </c>
      <c r="R332" t="s">
        <v>2004</v>
      </c>
      <c r="S332" t="s">
        <v>1591</v>
      </c>
      <c r="Y332" t="s">
        <v>1175</v>
      </c>
      <c r="Z332" t="s">
        <v>746</v>
      </c>
    </row>
    <row r="333" spans="1:26">
      <c r="A333" t="s">
        <v>1183</v>
      </c>
      <c r="B333" t="s">
        <v>1931</v>
      </c>
      <c r="D333" t="s">
        <v>88</v>
      </c>
      <c r="R333" t="s">
        <v>1959</v>
      </c>
      <c r="S333" t="s">
        <v>2450</v>
      </c>
      <c r="Y333" t="s">
        <v>1175</v>
      </c>
      <c r="Z333" t="s">
        <v>745</v>
      </c>
    </row>
    <row r="334" spans="1:26">
      <c r="A334" t="s">
        <v>1183</v>
      </c>
      <c r="B334" t="s">
        <v>1932</v>
      </c>
      <c r="D334" t="s">
        <v>88</v>
      </c>
      <c r="R334" t="s">
        <v>1960</v>
      </c>
      <c r="S334" t="s">
        <v>2451</v>
      </c>
      <c r="Y334" t="s">
        <v>1223</v>
      </c>
      <c r="Z334" t="s">
        <v>927</v>
      </c>
    </row>
    <row r="335" spans="1:26">
      <c r="A335" t="s">
        <v>1183</v>
      </c>
      <c r="B335" t="s">
        <v>1933</v>
      </c>
      <c r="D335" t="s">
        <v>88</v>
      </c>
      <c r="R335" t="s">
        <v>1961</v>
      </c>
      <c r="S335" t="s">
        <v>2452</v>
      </c>
      <c r="Y335" t="s">
        <v>1168</v>
      </c>
      <c r="Z335" t="s">
        <v>719</v>
      </c>
    </row>
    <row r="336" spans="1:26">
      <c r="A336" t="s">
        <v>1183</v>
      </c>
      <c r="B336" t="s">
        <v>1934</v>
      </c>
      <c r="D336" t="s">
        <v>88</v>
      </c>
      <c r="R336" t="s">
        <v>1760</v>
      </c>
      <c r="S336" t="s">
        <v>2453</v>
      </c>
      <c r="Y336" t="s">
        <v>1255</v>
      </c>
      <c r="Z336" t="s">
        <v>1008</v>
      </c>
    </row>
    <row r="337" spans="1:26">
      <c r="A337" t="s">
        <v>1183</v>
      </c>
      <c r="B337" t="s">
        <v>1935</v>
      </c>
      <c r="D337" t="s">
        <v>88</v>
      </c>
      <c r="R337" t="s">
        <v>1939</v>
      </c>
      <c r="S337" t="s">
        <v>2454</v>
      </c>
      <c r="Y337" t="s">
        <v>1255</v>
      </c>
      <c r="Z337" t="s">
        <v>1007</v>
      </c>
    </row>
    <row r="338" spans="1:26">
      <c r="A338" t="s">
        <v>1183</v>
      </c>
      <c r="B338" t="s">
        <v>1936</v>
      </c>
      <c r="D338" t="s">
        <v>88</v>
      </c>
      <c r="R338" t="s">
        <v>1970</v>
      </c>
      <c r="S338" t="s">
        <v>2455</v>
      </c>
      <c r="Y338" t="s">
        <v>1255</v>
      </c>
      <c r="Z338" t="s">
        <v>1004</v>
      </c>
    </row>
    <row r="339" spans="1:26">
      <c r="A339" t="s">
        <v>1184</v>
      </c>
      <c r="B339" t="s">
        <v>1937</v>
      </c>
      <c r="D339" t="s">
        <v>89</v>
      </c>
      <c r="R339" t="s">
        <v>1990</v>
      </c>
      <c r="S339" t="s">
        <v>2456</v>
      </c>
      <c r="Y339" t="s">
        <v>1255</v>
      </c>
      <c r="Z339" t="s">
        <v>1006</v>
      </c>
    </row>
    <row r="340" spans="1:26">
      <c r="A340" t="s">
        <v>1185</v>
      </c>
      <c r="B340" t="s">
        <v>799</v>
      </c>
      <c r="D340" t="s">
        <v>90</v>
      </c>
      <c r="R340" t="s">
        <v>1999</v>
      </c>
      <c r="S340" t="s">
        <v>1636</v>
      </c>
      <c r="Y340" t="s">
        <v>1255</v>
      </c>
      <c r="Z340" t="s">
        <v>1005</v>
      </c>
    </row>
    <row r="341" spans="1:26">
      <c r="A341" t="s">
        <v>1185</v>
      </c>
      <c r="B341" t="s">
        <v>800</v>
      </c>
      <c r="D341" t="s">
        <v>90</v>
      </c>
      <c r="R341" t="s">
        <v>2076</v>
      </c>
      <c r="S341" t="s">
        <v>2457</v>
      </c>
      <c r="Y341" t="s">
        <v>1255</v>
      </c>
      <c r="Z341" t="s">
        <v>1009</v>
      </c>
    </row>
    <row r="342" spans="1:26">
      <c r="A342" t="s">
        <v>1186</v>
      </c>
      <c r="B342" t="s">
        <v>801</v>
      </c>
      <c r="D342" t="s">
        <v>91</v>
      </c>
      <c r="R342" t="s">
        <v>2101</v>
      </c>
      <c r="S342" t="s">
        <v>2458</v>
      </c>
      <c r="Y342" t="s">
        <v>1245</v>
      </c>
      <c r="Z342" t="s">
        <v>981</v>
      </c>
    </row>
    <row r="343" spans="1:26">
      <c r="A343" t="s">
        <v>1187</v>
      </c>
      <c r="B343" t="s">
        <v>802</v>
      </c>
      <c r="D343" t="s">
        <v>92</v>
      </c>
      <c r="R343" t="s">
        <v>2013</v>
      </c>
      <c r="S343" t="s">
        <v>2459</v>
      </c>
      <c r="Y343" t="s">
        <v>1257</v>
      </c>
      <c r="Z343" t="s">
        <v>1015</v>
      </c>
    </row>
    <row r="344" spans="1:26">
      <c r="A344" t="s">
        <v>1188</v>
      </c>
      <c r="B344" t="s">
        <v>1938</v>
      </c>
      <c r="D344" t="s">
        <v>93</v>
      </c>
      <c r="R344" t="s">
        <v>2133</v>
      </c>
      <c r="S344" t="s">
        <v>2460</v>
      </c>
      <c r="Y344" t="s">
        <v>1257</v>
      </c>
      <c r="Z344" t="s">
        <v>1017</v>
      </c>
    </row>
    <row r="345" spans="1:26">
      <c r="A345" t="s">
        <v>1189</v>
      </c>
      <c r="B345" t="s">
        <v>1939</v>
      </c>
      <c r="D345" t="s">
        <v>94</v>
      </c>
      <c r="R345" t="s">
        <v>2144</v>
      </c>
      <c r="S345" t="s">
        <v>2461</v>
      </c>
      <c r="Y345" t="s">
        <v>1245</v>
      </c>
      <c r="Z345" t="s">
        <v>980</v>
      </c>
    </row>
    <row r="346" spans="1:26">
      <c r="A346" t="s">
        <v>1190</v>
      </c>
      <c r="B346" t="s">
        <v>1940</v>
      </c>
      <c r="D346" t="s">
        <v>95</v>
      </c>
      <c r="R346" t="s">
        <v>1874</v>
      </c>
      <c r="S346" t="s">
        <v>2462</v>
      </c>
      <c r="Y346" t="s">
        <v>1245</v>
      </c>
      <c r="Z346" t="s">
        <v>983</v>
      </c>
    </row>
    <row r="347" spans="1:26">
      <c r="A347" t="s">
        <v>1190</v>
      </c>
      <c r="B347" t="s">
        <v>805</v>
      </c>
      <c r="D347" t="s">
        <v>95</v>
      </c>
      <c r="R347" t="s">
        <v>1875</v>
      </c>
      <c r="S347" t="s">
        <v>2463</v>
      </c>
      <c r="Y347" t="s">
        <v>1264</v>
      </c>
      <c r="Z347" t="s">
        <v>1040</v>
      </c>
    </row>
    <row r="348" spans="1:26">
      <c r="A348" t="s">
        <v>1190</v>
      </c>
      <c r="B348" t="s">
        <v>809</v>
      </c>
      <c r="D348" t="s">
        <v>95</v>
      </c>
      <c r="R348" t="s">
        <v>1700</v>
      </c>
      <c r="S348" t="s">
        <v>2464</v>
      </c>
      <c r="Y348" t="s">
        <v>1256</v>
      </c>
      <c r="Z348" t="s">
        <v>1013</v>
      </c>
    </row>
    <row r="349" spans="1:26">
      <c r="A349" t="s">
        <v>1190</v>
      </c>
      <c r="B349" t="s">
        <v>806</v>
      </c>
      <c r="D349" t="s">
        <v>95</v>
      </c>
      <c r="R349" t="s">
        <v>1803</v>
      </c>
      <c r="S349" t="s">
        <v>2465</v>
      </c>
      <c r="Y349" t="s">
        <v>1264</v>
      </c>
      <c r="Z349" t="s">
        <v>1038</v>
      </c>
    </row>
    <row r="350" spans="1:26">
      <c r="A350" t="s">
        <v>1190</v>
      </c>
      <c r="B350" t="s">
        <v>1941</v>
      </c>
      <c r="D350" t="s">
        <v>95</v>
      </c>
      <c r="R350" t="s">
        <v>1900</v>
      </c>
      <c r="S350" t="s">
        <v>2466</v>
      </c>
      <c r="Y350" t="s">
        <v>1276</v>
      </c>
      <c r="Z350" t="s">
        <v>1066</v>
      </c>
    </row>
    <row r="351" spans="1:26">
      <c r="A351" t="s">
        <v>1191</v>
      </c>
      <c r="B351" t="s">
        <v>1942</v>
      </c>
      <c r="D351" t="s">
        <v>96</v>
      </c>
      <c r="R351" t="s">
        <v>1879</v>
      </c>
      <c r="S351" t="s">
        <v>2467</v>
      </c>
      <c r="Y351" t="s">
        <v>1236</v>
      </c>
      <c r="Z351" t="s">
        <v>950</v>
      </c>
    </row>
    <row r="352" spans="1:26">
      <c r="A352" t="s">
        <v>1191</v>
      </c>
      <c r="B352" t="s">
        <v>1943</v>
      </c>
      <c r="D352" t="s">
        <v>96</v>
      </c>
      <c r="R352" t="s">
        <v>1901</v>
      </c>
      <c r="S352" t="s">
        <v>2468</v>
      </c>
      <c r="Y352" t="s">
        <v>1245</v>
      </c>
      <c r="Z352" t="s">
        <v>977</v>
      </c>
    </row>
    <row r="353" spans="1:26">
      <c r="A353" t="s">
        <v>1191</v>
      </c>
      <c r="B353" t="s">
        <v>1944</v>
      </c>
      <c r="D353" t="s">
        <v>96</v>
      </c>
      <c r="R353" t="s">
        <v>2043</v>
      </c>
      <c r="S353" t="s">
        <v>2469</v>
      </c>
      <c r="Y353" t="s">
        <v>1256</v>
      </c>
      <c r="Z353" t="s">
        <v>1010</v>
      </c>
    </row>
    <row r="354" spans="1:26">
      <c r="A354" t="s">
        <v>1192</v>
      </c>
      <c r="B354" t="s">
        <v>814</v>
      </c>
      <c r="D354" t="s">
        <v>97</v>
      </c>
      <c r="R354" t="s">
        <v>1992</v>
      </c>
      <c r="S354" t="s">
        <v>2470</v>
      </c>
      <c r="Y354" t="s">
        <v>1245</v>
      </c>
      <c r="Z354" t="s">
        <v>982</v>
      </c>
    </row>
    <row r="355" spans="1:26">
      <c r="A355" t="s">
        <v>1192</v>
      </c>
      <c r="B355" t="s">
        <v>815</v>
      </c>
      <c r="D355" t="s">
        <v>97</v>
      </c>
      <c r="R355" t="s">
        <v>2081</v>
      </c>
      <c r="S355" t="s">
        <v>2471</v>
      </c>
      <c r="Y355" t="s">
        <v>1245</v>
      </c>
      <c r="Z355" t="s">
        <v>978</v>
      </c>
    </row>
    <row r="356" spans="1:26">
      <c r="A356" t="s">
        <v>1192</v>
      </c>
      <c r="B356" t="s">
        <v>1945</v>
      </c>
      <c r="D356" t="s">
        <v>97</v>
      </c>
      <c r="R356" t="s">
        <v>2096</v>
      </c>
      <c r="S356" t="s">
        <v>2472</v>
      </c>
      <c r="Y356" t="s">
        <v>1270</v>
      </c>
      <c r="Z356" t="s">
        <v>1052</v>
      </c>
    </row>
    <row r="357" spans="1:26">
      <c r="A357" t="s">
        <v>1193</v>
      </c>
      <c r="B357" t="s">
        <v>1946</v>
      </c>
      <c r="D357" t="s">
        <v>98</v>
      </c>
      <c r="R357" t="s">
        <v>2103</v>
      </c>
      <c r="S357" t="s">
        <v>2473</v>
      </c>
      <c r="Y357" t="s">
        <v>1264</v>
      </c>
      <c r="Z357" t="s">
        <v>1036</v>
      </c>
    </row>
    <row r="358" spans="1:26">
      <c r="A358" t="s">
        <v>1193</v>
      </c>
      <c r="B358" t="s">
        <v>1947</v>
      </c>
      <c r="D358" t="s">
        <v>98</v>
      </c>
      <c r="R358" t="s">
        <v>2117</v>
      </c>
      <c r="S358" t="s">
        <v>2474</v>
      </c>
      <c r="Y358" t="s">
        <v>1256</v>
      </c>
      <c r="Z358" t="s">
        <v>1012</v>
      </c>
    </row>
    <row r="359" spans="1:26">
      <c r="A359" t="s">
        <v>1193</v>
      </c>
      <c r="B359" t="s">
        <v>1948</v>
      </c>
      <c r="D359" t="s">
        <v>98</v>
      </c>
      <c r="R359" t="s">
        <v>2119</v>
      </c>
      <c r="S359" t="s">
        <v>2475</v>
      </c>
      <c r="Y359" t="s">
        <v>1264</v>
      </c>
      <c r="Z359" t="s">
        <v>1041</v>
      </c>
    </row>
    <row r="360" spans="1:26">
      <c r="A360" t="s">
        <v>1193</v>
      </c>
      <c r="B360" t="s">
        <v>1949</v>
      </c>
      <c r="D360" t="s">
        <v>98</v>
      </c>
      <c r="R360" t="s">
        <v>2121</v>
      </c>
      <c r="S360" t="s">
        <v>1581</v>
      </c>
      <c r="Y360" t="s">
        <v>1236</v>
      </c>
      <c r="Z360" t="s">
        <v>949</v>
      </c>
    </row>
    <row r="361" spans="1:26">
      <c r="A361" t="s">
        <v>1194</v>
      </c>
      <c r="B361" t="s">
        <v>1950</v>
      </c>
      <c r="D361" t="s">
        <v>99</v>
      </c>
      <c r="R361" t="s">
        <v>2125</v>
      </c>
      <c r="S361" t="s">
        <v>2476</v>
      </c>
      <c r="Y361" t="s">
        <v>1236</v>
      </c>
      <c r="Z361" t="s">
        <v>948</v>
      </c>
    </row>
    <row r="362" spans="1:26">
      <c r="A362" t="s">
        <v>1194</v>
      </c>
      <c r="B362" t="s">
        <v>1951</v>
      </c>
      <c r="D362" t="s">
        <v>99</v>
      </c>
      <c r="R362" t="s">
        <v>1785</v>
      </c>
      <c r="S362" t="s">
        <v>2477</v>
      </c>
      <c r="Y362" t="s">
        <v>1257</v>
      </c>
      <c r="Z362" t="s">
        <v>1016</v>
      </c>
    </row>
    <row r="363" spans="1:26">
      <c r="A363" t="s">
        <v>1194</v>
      </c>
      <c r="B363" t="s">
        <v>1952</v>
      </c>
      <c r="D363" t="s">
        <v>99</v>
      </c>
      <c r="R363" t="s">
        <v>1865</v>
      </c>
      <c r="S363" t="s">
        <v>1571</v>
      </c>
      <c r="Y363" t="s">
        <v>1264</v>
      </c>
      <c r="Z363" t="s">
        <v>1042</v>
      </c>
    </row>
    <row r="364" spans="1:26">
      <c r="A364" t="s">
        <v>1195</v>
      </c>
      <c r="B364" t="s">
        <v>825</v>
      </c>
      <c r="D364" t="s">
        <v>100</v>
      </c>
      <c r="R364" t="s">
        <v>1824</v>
      </c>
      <c r="S364" t="s">
        <v>2478</v>
      </c>
      <c r="Y364" t="s">
        <v>1276</v>
      </c>
      <c r="Z364" t="s">
        <v>1065</v>
      </c>
    </row>
    <row r="365" spans="1:26">
      <c r="A365" t="s">
        <v>1195</v>
      </c>
      <c r="B365" t="s">
        <v>826</v>
      </c>
      <c r="D365" t="s">
        <v>100</v>
      </c>
      <c r="R365" t="s">
        <v>1995</v>
      </c>
      <c r="S365" t="s">
        <v>2479</v>
      </c>
      <c r="Y365" t="s">
        <v>1236</v>
      </c>
      <c r="Z365" t="s">
        <v>951</v>
      </c>
    </row>
    <row r="366" spans="1:26">
      <c r="A366" t="s">
        <v>1195</v>
      </c>
      <c r="B366" t="s">
        <v>823</v>
      </c>
      <c r="D366" t="s">
        <v>100</v>
      </c>
      <c r="R366" t="s">
        <v>1829</v>
      </c>
      <c r="S366" t="s">
        <v>2480</v>
      </c>
      <c r="Y366" t="s">
        <v>1264</v>
      </c>
      <c r="Z366" t="s">
        <v>1037</v>
      </c>
    </row>
    <row r="367" spans="1:26">
      <c r="A367" t="s">
        <v>1195</v>
      </c>
      <c r="B367" t="s">
        <v>1953</v>
      </c>
      <c r="D367" t="s">
        <v>100</v>
      </c>
      <c r="R367" t="s">
        <v>1830</v>
      </c>
      <c r="S367" t="s">
        <v>2481</v>
      </c>
      <c r="Y367" t="s">
        <v>1270</v>
      </c>
      <c r="Z367" t="s">
        <v>1054</v>
      </c>
    </row>
    <row r="368" spans="1:26">
      <c r="A368" t="s">
        <v>1196</v>
      </c>
      <c r="B368" t="s">
        <v>1954</v>
      </c>
      <c r="D368" t="s">
        <v>101</v>
      </c>
      <c r="R368" t="s">
        <v>1883</v>
      </c>
      <c r="S368" t="s">
        <v>1628</v>
      </c>
      <c r="Y368" t="s">
        <v>1151</v>
      </c>
      <c r="Z368" t="s">
        <v>656</v>
      </c>
    </row>
    <row r="369" spans="1:26">
      <c r="A369" t="s">
        <v>1196</v>
      </c>
      <c r="B369" t="s">
        <v>827</v>
      </c>
      <c r="D369" t="s">
        <v>101</v>
      </c>
      <c r="R369" t="s">
        <v>1889</v>
      </c>
      <c r="S369" t="s">
        <v>2482</v>
      </c>
      <c r="Y369" t="s">
        <v>1276</v>
      </c>
      <c r="Z369" t="s">
        <v>1063</v>
      </c>
    </row>
    <row r="370" spans="1:26">
      <c r="A370" t="s">
        <v>1196</v>
      </c>
      <c r="B370" t="s">
        <v>1955</v>
      </c>
      <c r="D370" t="s">
        <v>101</v>
      </c>
      <c r="R370" t="s">
        <v>1922</v>
      </c>
      <c r="S370" t="s">
        <v>2483</v>
      </c>
      <c r="Y370" t="s">
        <v>1256</v>
      </c>
      <c r="Z370" t="s">
        <v>1011</v>
      </c>
    </row>
    <row r="371" spans="1:26">
      <c r="A371" t="s">
        <v>1197</v>
      </c>
      <c r="B371" t="s">
        <v>1956</v>
      </c>
      <c r="D371" t="s">
        <v>102</v>
      </c>
      <c r="R371" t="s">
        <v>2030</v>
      </c>
      <c r="S371" t="s">
        <v>2484</v>
      </c>
      <c r="Y371" t="s">
        <v>1257</v>
      </c>
      <c r="Z371" t="s">
        <v>1014</v>
      </c>
    </row>
    <row r="372" spans="1:26">
      <c r="A372" t="s">
        <v>1197</v>
      </c>
      <c r="B372" t="s">
        <v>839</v>
      </c>
      <c r="D372" t="s">
        <v>102</v>
      </c>
      <c r="R372" t="s">
        <v>1923</v>
      </c>
      <c r="S372" t="s">
        <v>2485</v>
      </c>
      <c r="Y372" t="s">
        <v>1276</v>
      </c>
      <c r="Z372" t="s">
        <v>1064</v>
      </c>
    </row>
    <row r="373" spans="1:26">
      <c r="A373" t="s">
        <v>1197</v>
      </c>
      <c r="B373" t="s">
        <v>836</v>
      </c>
      <c r="D373" t="s">
        <v>102</v>
      </c>
      <c r="R373" t="s">
        <v>1740</v>
      </c>
      <c r="S373" t="s">
        <v>2486</v>
      </c>
      <c r="Y373" t="s">
        <v>1264</v>
      </c>
      <c r="Z373" t="s">
        <v>1035</v>
      </c>
    </row>
    <row r="374" spans="1:26">
      <c r="A374" t="s">
        <v>1197</v>
      </c>
      <c r="B374" t="s">
        <v>1957</v>
      </c>
      <c r="D374" t="s">
        <v>102</v>
      </c>
      <c r="R374" t="s">
        <v>1752</v>
      </c>
      <c r="S374" t="s">
        <v>2487</v>
      </c>
      <c r="Y374" t="s">
        <v>1270</v>
      </c>
      <c r="Z374" t="s">
        <v>1053</v>
      </c>
    </row>
    <row r="375" spans="1:26">
      <c r="A375" t="s">
        <v>1197</v>
      </c>
      <c r="B375" t="s">
        <v>1958</v>
      </c>
      <c r="D375" t="s">
        <v>102</v>
      </c>
      <c r="R375" t="s">
        <v>1975</v>
      </c>
      <c r="S375" t="s">
        <v>2488</v>
      </c>
      <c r="Y375" t="s">
        <v>1265</v>
      </c>
      <c r="Z375" t="s">
        <v>1044</v>
      </c>
    </row>
    <row r="376" spans="1:26">
      <c r="A376" t="s">
        <v>1197</v>
      </c>
      <c r="B376" t="s">
        <v>1959</v>
      </c>
      <c r="D376" t="s">
        <v>102</v>
      </c>
      <c r="R376" t="s">
        <v>2069</v>
      </c>
      <c r="S376" t="s">
        <v>1638</v>
      </c>
      <c r="Y376" t="s">
        <v>1265</v>
      </c>
      <c r="Z376" t="s">
        <v>1045</v>
      </c>
    </row>
    <row r="377" spans="1:26">
      <c r="A377" t="s">
        <v>1197</v>
      </c>
      <c r="B377" t="s">
        <v>1960</v>
      </c>
      <c r="D377" t="s">
        <v>102</v>
      </c>
      <c r="R377" t="s">
        <v>2111</v>
      </c>
      <c r="S377" t="s">
        <v>1607</v>
      </c>
      <c r="Y377" t="s">
        <v>1265</v>
      </c>
      <c r="Z377" t="s">
        <v>1046</v>
      </c>
    </row>
    <row r="378" spans="1:26">
      <c r="A378" t="s">
        <v>1197</v>
      </c>
      <c r="B378" t="s">
        <v>1961</v>
      </c>
      <c r="D378" t="s">
        <v>102</v>
      </c>
      <c r="R378" t="s">
        <v>2134</v>
      </c>
      <c r="S378" t="s">
        <v>2489</v>
      </c>
      <c r="Y378" t="s">
        <v>1265</v>
      </c>
      <c r="Z378" t="s">
        <v>1043</v>
      </c>
    </row>
    <row r="379" spans="1:26">
      <c r="A379" t="s">
        <v>1197</v>
      </c>
      <c r="B379" t="s">
        <v>1962</v>
      </c>
      <c r="D379" t="s">
        <v>102</v>
      </c>
      <c r="R379" t="s">
        <v>2153</v>
      </c>
      <c r="S379" t="s">
        <v>2490</v>
      </c>
      <c r="Y379" t="s">
        <v>1238</v>
      </c>
      <c r="Z379" t="s">
        <v>956</v>
      </c>
    </row>
    <row r="380" spans="1:26">
      <c r="A380" t="s">
        <v>1197</v>
      </c>
      <c r="B380" t="s">
        <v>1963</v>
      </c>
      <c r="D380" t="s">
        <v>102</v>
      </c>
      <c r="R380" t="s">
        <v>2115</v>
      </c>
      <c r="S380" t="s">
        <v>2491</v>
      </c>
      <c r="Y380" t="s">
        <v>1274</v>
      </c>
      <c r="Z380" t="s">
        <v>1060</v>
      </c>
    </row>
    <row r="381" spans="1:26">
      <c r="A381" t="s">
        <v>1198</v>
      </c>
      <c r="B381" t="s">
        <v>1964</v>
      </c>
      <c r="D381" t="s">
        <v>103</v>
      </c>
      <c r="R381" t="s">
        <v>1969</v>
      </c>
      <c r="S381" t="s">
        <v>2492</v>
      </c>
      <c r="Y381" t="s">
        <v>1193</v>
      </c>
      <c r="Z381" t="s">
        <v>817</v>
      </c>
    </row>
    <row r="382" spans="1:26">
      <c r="A382" t="s">
        <v>1198</v>
      </c>
      <c r="B382" t="s">
        <v>1965</v>
      </c>
      <c r="D382" t="s">
        <v>103</v>
      </c>
      <c r="R382" t="s">
        <v>1844</v>
      </c>
      <c r="S382" t="s">
        <v>1584</v>
      </c>
      <c r="Y382" t="s">
        <v>1193</v>
      </c>
      <c r="Z382" t="s">
        <v>818</v>
      </c>
    </row>
    <row r="383" spans="1:26">
      <c r="A383" t="s">
        <v>1198</v>
      </c>
      <c r="B383" t="s">
        <v>1966</v>
      </c>
      <c r="D383" t="s">
        <v>103</v>
      </c>
      <c r="R383" t="s">
        <v>2001</v>
      </c>
      <c r="S383" t="s">
        <v>2493</v>
      </c>
      <c r="Y383" t="s">
        <v>1181</v>
      </c>
      <c r="Z383" t="s">
        <v>771</v>
      </c>
    </row>
    <row r="384" spans="1:26">
      <c r="A384" t="s">
        <v>1198</v>
      </c>
      <c r="B384" t="s">
        <v>1967</v>
      </c>
      <c r="D384" t="s">
        <v>103</v>
      </c>
      <c r="R384" t="s">
        <v>2007</v>
      </c>
      <c r="S384" t="s">
        <v>2494</v>
      </c>
      <c r="Y384" t="s">
        <v>1181</v>
      </c>
      <c r="Z384" t="s">
        <v>769</v>
      </c>
    </row>
    <row r="385" spans="1:26">
      <c r="A385" t="s">
        <v>1199</v>
      </c>
      <c r="B385" t="s">
        <v>1968</v>
      </c>
      <c r="D385" t="s">
        <v>104</v>
      </c>
      <c r="R385" t="s">
        <v>2038</v>
      </c>
      <c r="S385" t="s">
        <v>2495</v>
      </c>
      <c r="Y385" t="s">
        <v>1283</v>
      </c>
      <c r="Z385" t="s">
        <v>1080</v>
      </c>
    </row>
    <row r="386" spans="1:26">
      <c r="A386" t="s">
        <v>1200</v>
      </c>
      <c r="B386" t="s">
        <v>1969</v>
      </c>
      <c r="D386" t="s">
        <v>105</v>
      </c>
      <c r="R386" t="s">
        <v>1843</v>
      </c>
      <c r="S386" t="s">
        <v>2496</v>
      </c>
      <c r="Y386" t="s">
        <v>1181</v>
      </c>
      <c r="Z386" t="s">
        <v>774</v>
      </c>
    </row>
    <row r="387" spans="1:26">
      <c r="A387" t="s">
        <v>1201</v>
      </c>
      <c r="B387" t="s">
        <v>1970</v>
      </c>
      <c r="D387" t="s">
        <v>106</v>
      </c>
      <c r="R387" t="s">
        <v>1887</v>
      </c>
      <c r="S387" t="s">
        <v>2497</v>
      </c>
      <c r="Y387" t="s">
        <v>1191</v>
      </c>
      <c r="Z387" t="s">
        <v>811</v>
      </c>
    </row>
    <row r="388" spans="1:26">
      <c r="A388" t="s">
        <v>1202</v>
      </c>
      <c r="B388" t="s">
        <v>1971</v>
      </c>
      <c r="D388" t="s">
        <v>107</v>
      </c>
      <c r="R388" t="s">
        <v>2118</v>
      </c>
      <c r="S388" t="s">
        <v>2498</v>
      </c>
      <c r="Y388" t="s">
        <v>1281</v>
      </c>
      <c r="Z388" t="s">
        <v>1075</v>
      </c>
    </row>
    <row r="389" spans="1:26">
      <c r="A389" t="s">
        <v>1202</v>
      </c>
      <c r="B389" t="s">
        <v>1972</v>
      </c>
      <c r="D389" t="s">
        <v>107</v>
      </c>
      <c r="R389" t="s">
        <v>2120</v>
      </c>
      <c r="S389" t="s">
        <v>2499</v>
      </c>
      <c r="Y389" t="s">
        <v>1240</v>
      </c>
      <c r="Z389" t="s">
        <v>969</v>
      </c>
    </row>
    <row r="390" spans="1:26">
      <c r="A390" t="s">
        <v>1202</v>
      </c>
      <c r="B390" t="s">
        <v>1973</v>
      </c>
      <c r="D390" t="s">
        <v>107</v>
      </c>
      <c r="R390" t="s">
        <v>2129</v>
      </c>
      <c r="S390" t="s">
        <v>2500</v>
      </c>
      <c r="Y390" t="s">
        <v>1240</v>
      </c>
      <c r="Z390" t="s">
        <v>970</v>
      </c>
    </row>
    <row r="391" spans="1:26">
      <c r="A391" t="s">
        <v>1203</v>
      </c>
      <c r="B391" t="s">
        <v>1974</v>
      </c>
      <c r="D391" t="s">
        <v>108</v>
      </c>
      <c r="R391" t="s">
        <v>2732</v>
      </c>
      <c r="S391" t="s">
        <v>2501</v>
      </c>
      <c r="Y391" t="s">
        <v>1240</v>
      </c>
      <c r="Z391" t="s">
        <v>968</v>
      </c>
    </row>
    <row r="392" spans="1:26">
      <c r="A392" t="s">
        <v>1203</v>
      </c>
      <c r="B392" t="s">
        <v>1975</v>
      </c>
      <c r="D392" t="s">
        <v>108</v>
      </c>
      <c r="R392" t="s">
        <v>1738</v>
      </c>
      <c r="S392" t="s">
        <v>1587</v>
      </c>
      <c r="Y392" t="s">
        <v>1129</v>
      </c>
      <c r="Z392" t="s">
        <v>549</v>
      </c>
    </row>
    <row r="393" spans="1:26">
      <c r="A393" t="s">
        <v>1203</v>
      </c>
      <c r="B393" t="s">
        <v>1976</v>
      </c>
      <c r="D393" t="s">
        <v>108</v>
      </c>
      <c r="R393" t="s">
        <v>2146</v>
      </c>
      <c r="S393" t="s">
        <v>2502</v>
      </c>
      <c r="Y393" t="s">
        <v>1129</v>
      </c>
      <c r="Z393" t="s">
        <v>553</v>
      </c>
    </row>
    <row r="394" spans="1:26">
      <c r="A394" t="s">
        <v>1204</v>
      </c>
      <c r="B394" t="s">
        <v>1977</v>
      </c>
      <c r="D394" t="s">
        <v>109</v>
      </c>
      <c r="R394" t="s">
        <v>1731</v>
      </c>
      <c r="S394" t="s">
        <v>2503</v>
      </c>
      <c r="Y394" t="s">
        <v>1129</v>
      </c>
      <c r="Z394" t="s">
        <v>554</v>
      </c>
    </row>
    <row r="395" spans="1:26">
      <c r="A395" t="s">
        <v>1204</v>
      </c>
      <c r="B395" t="s">
        <v>1978</v>
      </c>
      <c r="D395" t="s">
        <v>109</v>
      </c>
      <c r="R395" t="s">
        <v>1764</v>
      </c>
      <c r="S395" t="s">
        <v>2504</v>
      </c>
      <c r="Y395" t="s">
        <v>1129</v>
      </c>
      <c r="Z395" t="s">
        <v>551</v>
      </c>
    </row>
    <row r="396" spans="1:26">
      <c r="A396" t="s">
        <v>1204</v>
      </c>
      <c r="B396" t="s">
        <v>1979</v>
      </c>
      <c r="D396" t="s">
        <v>109</v>
      </c>
      <c r="R396" t="s">
        <v>1715</v>
      </c>
      <c r="S396" t="s">
        <v>2505</v>
      </c>
      <c r="Y396" t="s">
        <v>1129</v>
      </c>
      <c r="Z396" t="s">
        <v>550</v>
      </c>
    </row>
    <row r="397" spans="1:26">
      <c r="A397" t="s">
        <v>1204</v>
      </c>
      <c r="B397" t="s">
        <v>1980</v>
      </c>
      <c r="D397" t="s">
        <v>109</v>
      </c>
      <c r="R397" t="s">
        <v>1716</v>
      </c>
      <c r="S397" t="s">
        <v>2506</v>
      </c>
      <c r="Y397" t="s">
        <v>1217</v>
      </c>
      <c r="Z397" t="s">
        <v>895</v>
      </c>
    </row>
    <row r="398" spans="1:26">
      <c r="A398" t="s">
        <v>1205</v>
      </c>
      <c r="B398" t="s">
        <v>858</v>
      </c>
      <c r="D398" t="s">
        <v>110</v>
      </c>
      <c r="R398" t="s">
        <v>1837</v>
      </c>
      <c r="S398" t="s">
        <v>2507</v>
      </c>
      <c r="Y398" t="s">
        <v>1129</v>
      </c>
      <c r="Z398" t="s">
        <v>552</v>
      </c>
    </row>
    <row r="399" spans="1:26">
      <c r="A399" t="s">
        <v>1205</v>
      </c>
      <c r="B399" t="s">
        <v>861</v>
      </c>
      <c r="D399" t="s">
        <v>110</v>
      </c>
      <c r="R399" t="s">
        <v>1838</v>
      </c>
      <c r="S399" t="s">
        <v>2508</v>
      </c>
      <c r="Y399" t="s">
        <v>1207</v>
      </c>
      <c r="Z399" t="s">
        <v>867</v>
      </c>
    </row>
    <row r="400" spans="1:26">
      <c r="A400" t="s">
        <v>1205</v>
      </c>
      <c r="B400" t="s">
        <v>1981</v>
      </c>
      <c r="D400" t="s">
        <v>110</v>
      </c>
      <c r="R400" t="s">
        <v>1839</v>
      </c>
      <c r="S400" t="s">
        <v>2509</v>
      </c>
      <c r="Y400" t="s">
        <v>1207</v>
      </c>
      <c r="Z400" t="s">
        <v>866</v>
      </c>
    </row>
    <row r="401" spans="1:26">
      <c r="A401" t="s">
        <v>1205</v>
      </c>
      <c r="B401" t="s">
        <v>1982</v>
      </c>
      <c r="D401" t="s">
        <v>110</v>
      </c>
      <c r="R401" t="s">
        <v>1840</v>
      </c>
      <c r="S401" t="s">
        <v>2510</v>
      </c>
      <c r="Y401" t="s">
        <v>1207</v>
      </c>
      <c r="Z401" t="s">
        <v>868</v>
      </c>
    </row>
    <row r="402" spans="1:26">
      <c r="A402" t="s">
        <v>1205</v>
      </c>
      <c r="B402" t="s">
        <v>1983</v>
      </c>
      <c r="D402" t="s">
        <v>110</v>
      </c>
      <c r="R402" t="s">
        <v>1793</v>
      </c>
      <c r="S402" t="s">
        <v>2511</v>
      </c>
      <c r="Y402" t="s">
        <v>1273</v>
      </c>
      <c r="Z402" t="s">
        <v>1059</v>
      </c>
    </row>
    <row r="403" spans="1:26">
      <c r="A403" t="s">
        <v>1205</v>
      </c>
      <c r="B403" t="s">
        <v>1984</v>
      </c>
      <c r="D403" t="s">
        <v>110</v>
      </c>
      <c r="R403" t="s">
        <v>1860</v>
      </c>
      <c r="S403" t="s">
        <v>2512</v>
      </c>
      <c r="Y403" t="s">
        <v>1262</v>
      </c>
      <c r="Z403" t="s">
        <v>1031</v>
      </c>
    </row>
    <row r="404" spans="1:26">
      <c r="A404" t="s">
        <v>1206</v>
      </c>
      <c r="B404" t="s">
        <v>1985</v>
      </c>
      <c r="D404" t="s">
        <v>111</v>
      </c>
      <c r="R404" t="s">
        <v>1866</v>
      </c>
      <c r="S404" t="s">
        <v>1572</v>
      </c>
      <c r="Y404" t="s">
        <v>1262</v>
      </c>
      <c r="Z404" t="s">
        <v>1032</v>
      </c>
    </row>
    <row r="405" spans="1:26">
      <c r="A405" t="s">
        <v>1206</v>
      </c>
      <c r="B405" t="s">
        <v>1986</v>
      </c>
      <c r="D405" t="s">
        <v>111</v>
      </c>
      <c r="R405" t="s">
        <v>1794</v>
      </c>
      <c r="S405" t="s">
        <v>2513</v>
      </c>
      <c r="Y405" t="s">
        <v>1262</v>
      </c>
      <c r="Z405" t="s">
        <v>1033</v>
      </c>
    </row>
    <row r="406" spans="1:26">
      <c r="A406" t="s">
        <v>1207</v>
      </c>
      <c r="B406" t="s">
        <v>867</v>
      </c>
      <c r="D406" t="s">
        <v>112</v>
      </c>
      <c r="R406" t="s">
        <v>1867</v>
      </c>
      <c r="S406" t="s">
        <v>1573</v>
      </c>
      <c r="Y406" t="s">
        <v>1152</v>
      </c>
      <c r="Z406" t="s">
        <v>666</v>
      </c>
    </row>
    <row r="407" spans="1:26">
      <c r="A407" t="s">
        <v>1207</v>
      </c>
      <c r="B407" t="s">
        <v>1987</v>
      </c>
      <c r="D407" t="s">
        <v>112</v>
      </c>
      <c r="R407" t="s">
        <v>1868</v>
      </c>
      <c r="S407" t="s">
        <v>2514</v>
      </c>
      <c r="Y407" t="s">
        <v>1263</v>
      </c>
      <c r="Z407" t="s">
        <v>1034</v>
      </c>
    </row>
    <row r="408" spans="1:26">
      <c r="A408" t="s">
        <v>1207</v>
      </c>
      <c r="B408" t="s">
        <v>1988</v>
      </c>
      <c r="D408" t="s">
        <v>112</v>
      </c>
      <c r="R408" t="s">
        <v>1869</v>
      </c>
      <c r="S408" t="s">
        <v>1574</v>
      </c>
      <c r="Y408" t="s">
        <v>1118</v>
      </c>
      <c r="Z408" t="s">
        <v>485</v>
      </c>
    </row>
    <row r="409" spans="1:26">
      <c r="A409" t="s">
        <v>1207</v>
      </c>
      <c r="B409" t="s">
        <v>1989</v>
      </c>
      <c r="D409" t="s">
        <v>112</v>
      </c>
      <c r="R409" t="s">
        <v>1870</v>
      </c>
      <c r="S409" t="s">
        <v>2515</v>
      </c>
      <c r="Y409" t="s">
        <v>1118</v>
      </c>
      <c r="Z409" t="s">
        <v>486</v>
      </c>
    </row>
    <row r="410" spans="1:26">
      <c r="A410" t="s">
        <v>1208</v>
      </c>
      <c r="B410" t="s">
        <v>1990</v>
      </c>
      <c r="D410" t="s">
        <v>113</v>
      </c>
      <c r="R410" t="s">
        <v>1871</v>
      </c>
      <c r="S410" t="s">
        <v>2516</v>
      </c>
      <c r="Y410" t="s">
        <v>1118</v>
      </c>
      <c r="Z410" t="s">
        <v>484</v>
      </c>
    </row>
    <row r="411" spans="1:26">
      <c r="A411" t="s">
        <v>1209</v>
      </c>
      <c r="B411" t="s">
        <v>1991</v>
      </c>
      <c r="D411" t="s">
        <v>114</v>
      </c>
      <c r="R411" t="s">
        <v>1872</v>
      </c>
      <c r="S411" t="s">
        <v>2517</v>
      </c>
      <c r="Y411" t="s">
        <v>1118</v>
      </c>
      <c r="Z411" t="s">
        <v>482</v>
      </c>
    </row>
    <row r="412" spans="1:26">
      <c r="A412" t="s">
        <v>1210</v>
      </c>
      <c r="B412" t="s">
        <v>1992</v>
      </c>
      <c r="D412" t="s">
        <v>115</v>
      </c>
      <c r="R412" t="s">
        <v>1711</v>
      </c>
      <c r="S412" t="s">
        <v>2518</v>
      </c>
      <c r="Y412" t="s">
        <v>1118</v>
      </c>
      <c r="Z412" t="s">
        <v>487</v>
      </c>
    </row>
    <row r="413" spans="1:26">
      <c r="A413" t="s">
        <v>1210</v>
      </c>
      <c r="B413" t="s">
        <v>1993</v>
      </c>
      <c r="D413" t="s">
        <v>115</v>
      </c>
      <c r="R413" t="s">
        <v>1735</v>
      </c>
      <c r="S413" t="s">
        <v>2519</v>
      </c>
      <c r="Y413" t="s">
        <v>1128</v>
      </c>
      <c r="Z413" t="s">
        <v>544</v>
      </c>
    </row>
    <row r="414" spans="1:26">
      <c r="A414" t="s">
        <v>1211</v>
      </c>
      <c r="B414" t="s">
        <v>875</v>
      </c>
      <c r="D414" t="s">
        <v>116</v>
      </c>
      <c r="R414" t="s">
        <v>1902</v>
      </c>
      <c r="S414" t="s">
        <v>2520</v>
      </c>
      <c r="Y414" t="s">
        <v>1128</v>
      </c>
      <c r="Z414" t="s">
        <v>548</v>
      </c>
    </row>
    <row r="415" spans="1:26">
      <c r="A415" t="s">
        <v>1211</v>
      </c>
      <c r="B415" t="s">
        <v>874</v>
      </c>
      <c r="D415" t="s">
        <v>116</v>
      </c>
      <c r="R415" t="s">
        <v>1916</v>
      </c>
      <c r="S415" t="s">
        <v>2521</v>
      </c>
      <c r="Y415" t="s">
        <v>1128</v>
      </c>
      <c r="Z415" t="s">
        <v>542</v>
      </c>
    </row>
    <row r="416" spans="1:26">
      <c r="A416" t="s">
        <v>1211</v>
      </c>
      <c r="B416" t="s">
        <v>877</v>
      </c>
      <c r="D416" t="s">
        <v>116</v>
      </c>
      <c r="R416" t="s">
        <v>1933</v>
      </c>
      <c r="S416" t="s">
        <v>2522</v>
      </c>
      <c r="Y416" t="s">
        <v>1128</v>
      </c>
      <c r="Z416" t="s">
        <v>546</v>
      </c>
    </row>
    <row r="417" spans="1:26">
      <c r="A417" t="s">
        <v>1211</v>
      </c>
      <c r="B417" t="s">
        <v>1994</v>
      </c>
      <c r="D417" t="s">
        <v>116</v>
      </c>
      <c r="R417" t="s">
        <v>1736</v>
      </c>
      <c r="S417" t="s">
        <v>2523</v>
      </c>
      <c r="Y417" t="s">
        <v>1128</v>
      </c>
      <c r="Z417" t="s">
        <v>547</v>
      </c>
    </row>
    <row r="418" spans="1:26">
      <c r="A418" t="s">
        <v>1211</v>
      </c>
      <c r="B418" t="s">
        <v>1995</v>
      </c>
      <c r="D418" t="s">
        <v>116</v>
      </c>
      <c r="R418" t="s">
        <v>1934</v>
      </c>
      <c r="S418" t="s">
        <v>2524</v>
      </c>
      <c r="Y418" t="s">
        <v>1128</v>
      </c>
      <c r="Z418" t="s">
        <v>543</v>
      </c>
    </row>
    <row r="419" spans="1:26">
      <c r="A419" t="s">
        <v>1212</v>
      </c>
      <c r="B419" t="s">
        <v>1996</v>
      </c>
      <c r="D419" t="s">
        <v>117</v>
      </c>
      <c r="R419" t="s">
        <v>1935</v>
      </c>
      <c r="S419" t="s">
        <v>2525</v>
      </c>
      <c r="Y419" t="s">
        <v>1128</v>
      </c>
      <c r="Z419" t="s">
        <v>541</v>
      </c>
    </row>
    <row r="420" spans="1:26">
      <c r="A420" t="s">
        <v>1212</v>
      </c>
      <c r="B420" t="s">
        <v>879</v>
      </c>
      <c r="D420" t="s">
        <v>117</v>
      </c>
      <c r="R420" t="s">
        <v>1744</v>
      </c>
      <c r="S420" t="s">
        <v>2526</v>
      </c>
      <c r="Y420" t="s">
        <v>1131</v>
      </c>
      <c r="Z420" t="s">
        <v>559</v>
      </c>
    </row>
    <row r="421" spans="1:26">
      <c r="A421" t="s">
        <v>1212</v>
      </c>
      <c r="B421" t="s">
        <v>881</v>
      </c>
      <c r="D421" t="s">
        <v>117</v>
      </c>
      <c r="R421" t="s">
        <v>1810</v>
      </c>
      <c r="S421" t="s">
        <v>2527</v>
      </c>
      <c r="Y421" t="s">
        <v>1131</v>
      </c>
      <c r="Z421" t="s">
        <v>563</v>
      </c>
    </row>
    <row r="422" spans="1:26">
      <c r="A422" t="s">
        <v>1212</v>
      </c>
      <c r="B422" t="s">
        <v>1997</v>
      </c>
      <c r="D422" t="s">
        <v>117</v>
      </c>
      <c r="R422" t="s">
        <v>1825</v>
      </c>
      <c r="S422" t="s">
        <v>2528</v>
      </c>
      <c r="Y422" t="s">
        <v>1131</v>
      </c>
      <c r="Z422" t="s">
        <v>564</v>
      </c>
    </row>
    <row r="423" spans="1:26">
      <c r="A423" t="s">
        <v>1212</v>
      </c>
      <c r="B423" t="s">
        <v>1998</v>
      </c>
      <c r="D423" t="s">
        <v>117</v>
      </c>
      <c r="R423" t="s">
        <v>1745</v>
      </c>
      <c r="S423" t="s">
        <v>1594</v>
      </c>
      <c r="Y423" t="s">
        <v>1131</v>
      </c>
      <c r="Z423" t="s">
        <v>561</v>
      </c>
    </row>
    <row r="424" spans="1:26">
      <c r="A424" t="s">
        <v>1213</v>
      </c>
      <c r="B424" t="s">
        <v>1999</v>
      </c>
      <c r="D424" t="s">
        <v>118</v>
      </c>
      <c r="R424" t="s">
        <v>1811</v>
      </c>
      <c r="S424" t="s">
        <v>2529</v>
      </c>
      <c r="Y424" t="s">
        <v>1131</v>
      </c>
      <c r="Z424" t="s">
        <v>565</v>
      </c>
    </row>
    <row r="425" spans="1:26">
      <c r="A425" t="s">
        <v>1213</v>
      </c>
      <c r="B425" t="s">
        <v>2000</v>
      </c>
      <c r="D425" t="s">
        <v>118</v>
      </c>
      <c r="R425" t="s">
        <v>1746</v>
      </c>
      <c r="S425" t="s">
        <v>1593</v>
      </c>
      <c r="Y425" t="s">
        <v>1133</v>
      </c>
      <c r="Z425" t="s">
        <v>566</v>
      </c>
    </row>
    <row r="426" spans="1:26">
      <c r="A426" t="s">
        <v>1214</v>
      </c>
      <c r="B426" t="s">
        <v>2001</v>
      </c>
      <c r="D426" t="s">
        <v>119</v>
      </c>
      <c r="R426" t="s">
        <v>1812</v>
      </c>
      <c r="S426" t="s">
        <v>2530</v>
      </c>
      <c r="Y426" t="s">
        <v>1134</v>
      </c>
      <c r="Z426" t="s">
        <v>568</v>
      </c>
    </row>
    <row r="427" spans="1:26">
      <c r="A427" t="s">
        <v>1214</v>
      </c>
      <c r="B427" t="s">
        <v>2002</v>
      </c>
      <c r="D427" t="s">
        <v>119</v>
      </c>
      <c r="R427" t="s">
        <v>1756</v>
      </c>
      <c r="S427" t="s">
        <v>2531</v>
      </c>
      <c r="Y427" t="s">
        <v>1140</v>
      </c>
      <c r="Z427" t="s">
        <v>602</v>
      </c>
    </row>
    <row r="428" spans="1:26">
      <c r="A428" t="s">
        <v>1215</v>
      </c>
      <c r="B428" t="s">
        <v>887</v>
      </c>
      <c r="D428" t="s">
        <v>120</v>
      </c>
      <c r="R428" t="s">
        <v>1909</v>
      </c>
      <c r="S428" t="s">
        <v>2532</v>
      </c>
      <c r="Y428" t="s">
        <v>1147</v>
      </c>
      <c r="Z428" t="s">
        <v>633</v>
      </c>
    </row>
    <row r="429" spans="1:26">
      <c r="A429" t="s">
        <v>1215</v>
      </c>
      <c r="B429" t="s">
        <v>2003</v>
      </c>
      <c r="D429" t="s">
        <v>120</v>
      </c>
      <c r="R429" t="s">
        <v>1964</v>
      </c>
      <c r="S429" t="s">
        <v>2533</v>
      </c>
      <c r="Y429" t="s">
        <v>1147</v>
      </c>
      <c r="Z429" t="s">
        <v>635</v>
      </c>
    </row>
    <row r="430" spans="1:26">
      <c r="A430" t="s">
        <v>1215</v>
      </c>
      <c r="B430" t="s">
        <v>2004</v>
      </c>
      <c r="D430" t="s">
        <v>120</v>
      </c>
      <c r="R430" t="s">
        <v>1910</v>
      </c>
      <c r="S430" t="s">
        <v>2534</v>
      </c>
      <c r="Y430" t="s">
        <v>1147</v>
      </c>
      <c r="Z430" t="s">
        <v>632</v>
      </c>
    </row>
    <row r="431" spans="1:26">
      <c r="A431" t="s">
        <v>1216</v>
      </c>
      <c r="B431" t="s">
        <v>2005</v>
      </c>
      <c r="D431" t="s">
        <v>121</v>
      </c>
      <c r="R431" t="s">
        <v>1911</v>
      </c>
      <c r="S431" t="s">
        <v>2535</v>
      </c>
      <c r="Y431" t="s">
        <v>1159</v>
      </c>
      <c r="Z431" t="s">
        <v>683</v>
      </c>
    </row>
    <row r="432" spans="1:26">
      <c r="A432" t="s">
        <v>1216</v>
      </c>
      <c r="B432" t="s">
        <v>2006</v>
      </c>
      <c r="D432" t="s">
        <v>121</v>
      </c>
      <c r="R432" t="s">
        <v>1912</v>
      </c>
      <c r="S432" t="s">
        <v>2536</v>
      </c>
      <c r="Y432" t="s">
        <v>1160</v>
      </c>
      <c r="Z432" t="s">
        <v>687</v>
      </c>
    </row>
    <row r="433" spans="1:26">
      <c r="A433" t="s">
        <v>1217</v>
      </c>
      <c r="B433" t="s">
        <v>2007</v>
      </c>
      <c r="D433" t="s">
        <v>122</v>
      </c>
      <c r="R433" t="s">
        <v>1797</v>
      </c>
      <c r="S433" t="s">
        <v>2537</v>
      </c>
      <c r="Y433" t="s">
        <v>1160</v>
      </c>
      <c r="Z433" t="s">
        <v>686</v>
      </c>
    </row>
    <row r="434" spans="1:26">
      <c r="A434" t="s">
        <v>1217</v>
      </c>
      <c r="B434" t="s">
        <v>2008</v>
      </c>
      <c r="D434" t="s">
        <v>122</v>
      </c>
      <c r="R434" t="s">
        <v>1978</v>
      </c>
      <c r="S434" t="s">
        <v>2538</v>
      </c>
      <c r="Y434" t="s">
        <v>1160</v>
      </c>
      <c r="Z434" t="s">
        <v>684</v>
      </c>
    </row>
    <row r="435" spans="1:26">
      <c r="A435" t="s">
        <v>1217</v>
      </c>
      <c r="B435" t="s">
        <v>2009</v>
      </c>
      <c r="D435" t="s">
        <v>122</v>
      </c>
      <c r="R435" t="s">
        <v>1988</v>
      </c>
      <c r="S435" t="s">
        <v>2539</v>
      </c>
      <c r="Y435" t="s">
        <v>1160</v>
      </c>
      <c r="Z435" t="s">
        <v>685</v>
      </c>
    </row>
    <row r="436" spans="1:26">
      <c r="A436" t="s">
        <v>1217</v>
      </c>
      <c r="B436" t="s">
        <v>2010</v>
      </c>
      <c r="D436" t="s">
        <v>122</v>
      </c>
      <c r="R436" t="s">
        <v>1989</v>
      </c>
      <c r="S436" t="s">
        <v>2540</v>
      </c>
      <c r="Y436" t="s">
        <v>1161</v>
      </c>
      <c r="Z436" t="s">
        <v>689</v>
      </c>
    </row>
    <row r="437" spans="1:26">
      <c r="A437" t="s">
        <v>1217</v>
      </c>
      <c r="B437" t="s">
        <v>2011</v>
      </c>
      <c r="D437" t="s">
        <v>122</v>
      </c>
      <c r="R437" t="s">
        <v>1765</v>
      </c>
      <c r="S437" t="s">
        <v>2541</v>
      </c>
      <c r="Y437" t="s">
        <v>1161</v>
      </c>
      <c r="Z437" t="s">
        <v>688</v>
      </c>
    </row>
    <row r="438" spans="1:26">
      <c r="A438" t="s">
        <v>1217</v>
      </c>
      <c r="B438" t="s">
        <v>2012</v>
      </c>
      <c r="D438" t="s">
        <v>122</v>
      </c>
      <c r="R438" t="s">
        <v>1831</v>
      </c>
      <c r="S438" t="s">
        <v>2542</v>
      </c>
      <c r="Y438" t="s">
        <v>1166</v>
      </c>
      <c r="Z438" t="s">
        <v>717</v>
      </c>
    </row>
    <row r="439" spans="1:26">
      <c r="A439" t="s">
        <v>1218</v>
      </c>
      <c r="B439" t="s">
        <v>898</v>
      </c>
      <c r="D439" t="s">
        <v>123</v>
      </c>
      <c r="R439" t="s">
        <v>1880</v>
      </c>
      <c r="S439" t="s">
        <v>1597</v>
      </c>
      <c r="Y439" t="s">
        <v>1176</v>
      </c>
      <c r="Z439" t="s">
        <v>748</v>
      </c>
    </row>
    <row r="440" spans="1:26">
      <c r="A440" t="s">
        <v>1219</v>
      </c>
      <c r="B440" t="s">
        <v>2013</v>
      </c>
      <c r="D440" t="s">
        <v>124</v>
      </c>
      <c r="R440" t="s">
        <v>1884</v>
      </c>
      <c r="S440" t="s">
        <v>2543</v>
      </c>
      <c r="Y440" t="s">
        <v>1178</v>
      </c>
      <c r="Z440" t="s">
        <v>751</v>
      </c>
    </row>
    <row r="441" spans="1:26">
      <c r="A441" t="s">
        <v>1219</v>
      </c>
      <c r="B441" t="s">
        <v>2014</v>
      </c>
      <c r="D441" t="s">
        <v>124</v>
      </c>
      <c r="R441" t="s">
        <v>1885</v>
      </c>
      <c r="S441" t="s">
        <v>2544</v>
      </c>
      <c r="Y441" t="s">
        <v>1178</v>
      </c>
      <c r="Z441" t="s">
        <v>750</v>
      </c>
    </row>
    <row r="442" spans="1:26">
      <c r="A442" t="s">
        <v>1219</v>
      </c>
      <c r="B442" t="s">
        <v>2015</v>
      </c>
      <c r="D442" t="s">
        <v>124</v>
      </c>
      <c r="R442" t="s">
        <v>1800</v>
      </c>
      <c r="S442" t="s">
        <v>1595</v>
      </c>
      <c r="Y442" t="s">
        <v>1178</v>
      </c>
      <c r="Z442" t="s">
        <v>752</v>
      </c>
    </row>
    <row r="443" spans="1:26">
      <c r="A443" t="s">
        <v>1219</v>
      </c>
      <c r="B443" t="s">
        <v>2016</v>
      </c>
      <c r="D443" t="s">
        <v>124</v>
      </c>
      <c r="R443" t="s">
        <v>1842</v>
      </c>
      <c r="S443" t="s">
        <v>2545</v>
      </c>
      <c r="Y443" t="s">
        <v>1184</v>
      </c>
      <c r="Z443" t="s">
        <v>798</v>
      </c>
    </row>
    <row r="444" spans="1:26">
      <c r="A444" t="s">
        <v>1220</v>
      </c>
      <c r="B444" t="s">
        <v>2017</v>
      </c>
      <c r="D444" t="s">
        <v>125</v>
      </c>
      <c r="R444" t="s">
        <v>1890</v>
      </c>
      <c r="S444" t="s">
        <v>2546</v>
      </c>
      <c r="Y444" t="s">
        <v>1188</v>
      </c>
      <c r="Z444" t="s">
        <v>803</v>
      </c>
    </row>
    <row r="445" spans="1:26">
      <c r="A445" t="s">
        <v>1220</v>
      </c>
      <c r="B445" t="s">
        <v>906</v>
      </c>
      <c r="D445" t="s">
        <v>125</v>
      </c>
      <c r="R445" t="s">
        <v>1927</v>
      </c>
      <c r="S445" t="s">
        <v>2547</v>
      </c>
      <c r="Y445" t="s">
        <v>1118</v>
      </c>
      <c r="Z445" t="s">
        <v>481</v>
      </c>
    </row>
    <row r="446" spans="1:26">
      <c r="A446" t="s">
        <v>1220</v>
      </c>
      <c r="B446" t="s">
        <v>2018</v>
      </c>
      <c r="D446" t="s">
        <v>125</v>
      </c>
      <c r="R446" t="s">
        <v>2023</v>
      </c>
      <c r="S446" t="s">
        <v>2548</v>
      </c>
      <c r="Y446" t="s">
        <v>1127</v>
      </c>
      <c r="Z446" t="s">
        <v>535</v>
      </c>
    </row>
    <row r="447" spans="1:26">
      <c r="A447" t="s">
        <v>1220</v>
      </c>
      <c r="B447" t="s">
        <v>2019</v>
      </c>
      <c r="D447" t="s">
        <v>125</v>
      </c>
      <c r="R447" t="s">
        <v>2031</v>
      </c>
      <c r="S447" t="s">
        <v>2549</v>
      </c>
      <c r="Y447" t="s">
        <v>1134</v>
      </c>
      <c r="Z447" t="s">
        <v>567</v>
      </c>
    </row>
    <row r="448" spans="1:26">
      <c r="A448" t="s">
        <v>1221</v>
      </c>
      <c r="B448" t="s">
        <v>2020</v>
      </c>
      <c r="D448" t="s">
        <v>126</v>
      </c>
      <c r="R448" t="s">
        <v>2046</v>
      </c>
      <c r="S448" t="s">
        <v>2550</v>
      </c>
      <c r="Y448" t="s">
        <v>1168</v>
      </c>
      <c r="Z448" t="s">
        <v>720</v>
      </c>
    </row>
    <row r="449" spans="1:26">
      <c r="A449" t="s">
        <v>1221</v>
      </c>
      <c r="B449" t="s">
        <v>2021</v>
      </c>
      <c r="D449" t="s">
        <v>126</v>
      </c>
      <c r="R449" t="s">
        <v>2053</v>
      </c>
      <c r="S449" t="s">
        <v>2551</v>
      </c>
      <c r="Y449" t="s">
        <v>1169</v>
      </c>
      <c r="Z449" t="s">
        <v>722</v>
      </c>
    </row>
    <row r="450" spans="1:26">
      <c r="A450" t="s">
        <v>1221</v>
      </c>
      <c r="B450" t="s">
        <v>912</v>
      </c>
      <c r="D450" t="s">
        <v>126</v>
      </c>
      <c r="R450" t="s">
        <v>1801</v>
      </c>
      <c r="S450" t="s">
        <v>2552</v>
      </c>
      <c r="Y450" t="s">
        <v>1169</v>
      </c>
      <c r="Z450" t="s">
        <v>723</v>
      </c>
    </row>
    <row r="451" spans="1:26">
      <c r="A451" t="s">
        <v>1221</v>
      </c>
      <c r="B451" t="s">
        <v>908</v>
      </c>
      <c r="D451" t="s">
        <v>126</v>
      </c>
      <c r="R451" t="s">
        <v>1891</v>
      </c>
      <c r="S451" t="s">
        <v>2553</v>
      </c>
      <c r="Y451" t="s">
        <v>1169</v>
      </c>
      <c r="Z451" t="s">
        <v>725</v>
      </c>
    </row>
    <row r="452" spans="1:26">
      <c r="A452" t="s">
        <v>1221</v>
      </c>
      <c r="B452" t="s">
        <v>2022</v>
      </c>
      <c r="D452" t="s">
        <v>126</v>
      </c>
      <c r="R452" t="s">
        <v>1903</v>
      </c>
      <c r="S452" t="s">
        <v>1615</v>
      </c>
      <c r="Y452" t="s">
        <v>1169</v>
      </c>
      <c r="Z452" t="s">
        <v>726</v>
      </c>
    </row>
    <row r="453" spans="1:26">
      <c r="A453" t="s">
        <v>1221</v>
      </c>
      <c r="B453" t="s">
        <v>2023</v>
      </c>
      <c r="D453" t="s">
        <v>126</v>
      </c>
      <c r="R453" t="s">
        <v>1924</v>
      </c>
      <c r="S453" t="s">
        <v>2554</v>
      </c>
      <c r="Y453" t="s">
        <v>1192</v>
      </c>
      <c r="Z453" t="s">
        <v>813</v>
      </c>
    </row>
    <row r="454" spans="1:26">
      <c r="A454" t="s">
        <v>1221</v>
      </c>
      <c r="B454" t="s">
        <v>2024</v>
      </c>
      <c r="D454" t="s">
        <v>126</v>
      </c>
      <c r="R454" t="s">
        <v>1928</v>
      </c>
      <c r="S454" t="s">
        <v>2555</v>
      </c>
      <c r="Y454" t="s">
        <v>1192</v>
      </c>
      <c r="Z454" t="s">
        <v>814</v>
      </c>
    </row>
    <row r="455" spans="1:26">
      <c r="A455" t="s">
        <v>1221</v>
      </c>
      <c r="B455" t="s">
        <v>2025</v>
      </c>
      <c r="D455" t="s">
        <v>126</v>
      </c>
      <c r="R455" t="s">
        <v>2024</v>
      </c>
      <c r="S455" t="s">
        <v>2556</v>
      </c>
      <c r="Y455" t="s">
        <v>1193</v>
      </c>
      <c r="Z455" t="s">
        <v>819</v>
      </c>
    </row>
    <row r="456" spans="1:26">
      <c r="A456" t="s">
        <v>1222</v>
      </c>
      <c r="B456" t="s">
        <v>2026</v>
      </c>
      <c r="D456" t="s">
        <v>127</v>
      </c>
      <c r="R456" t="s">
        <v>1925</v>
      </c>
      <c r="S456" t="s">
        <v>2557</v>
      </c>
      <c r="Y456" t="s">
        <v>1197</v>
      </c>
      <c r="Z456" t="s">
        <v>830</v>
      </c>
    </row>
    <row r="457" spans="1:26">
      <c r="A457" t="s">
        <v>1222</v>
      </c>
      <c r="B457" t="s">
        <v>2027</v>
      </c>
      <c r="D457" t="s">
        <v>127</v>
      </c>
      <c r="R457" t="s">
        <v>1929</v>
      </c>
      <c r="S457" t="s">
        <v>2558</v>
      </c>
      <c r="Y457" t="s">
        <v>1197</v>
      </c>
      <c r="Z457" t="s">
        <v>831</v>
      </c>
    </row>
    <row r="458" spans="1:26">
      <c r="A458" t="s">
        <v>1222</v>
      </c>
      <c r="B458" t="s">
        <v>2028</v>
      </c>
      <c r="D458" t="s">
        <v>127</v>
      </c>
      <c r="R458" t="s">
        <v>2025</v>
      </c>
      <c r="S458" t="s">
        <v>2559</v>
      </c>
      <c r="Y458" t="s">
        <v>1197</v>
      </c>
      <c r="Z458" t="s">
        <v>832</v>
      </c>
    </row>
    <row r="459" spans="1:26">
      <c r="A459" t="s">
        <v>1222</v>
      </c>
      <c r="B459" t="s">
        <v>2029</v>
      </c>
      <c r="D459" t="s">
        <v>127</v>
      </c>
      <c r="R459" t="s">
        <v>1904</v>
      </c>
      <c r="S459" t="s">
        <v>2560</v>
      </c>
      <c r="Y459" t="s">
        <v>1197</v>
      </c>
      <c r="Z459" t="s">
        <v>833</v>
      </c>
    </row>
    <row r="460" spans="1:26">
      <c r="A460" t="s">
        <v>1222</v>
      </c>
      <c r="B460" t="s">
        <v>2030</v>
      </c>
      <c r="D460" t="s">
        <v>127</v>
      </c>
      <c r="R460" t="s">
        <v>1741</v>
      </c>
      <c r="S460" t="s">
        <v>2561</v>
      </c>
      <c r="Y460" t="s">
        <v>1197</v>
      </c>
      <c r="Z460" t="s">
        <v>834</v>
      </c>
    </row>
    <row r="461" spans="1:26">
      <c r="A461" t="s">
        <v>1222</v>
      </c>
      <c r="B461" t="s">
        <v>2031</v>
      </c>
      <c r="D461" t="s">
        <v>127</v>
      </c>
      <c r="R461" t="s">
        <v>1750</v>
      </c>
      <c r="S461" t="s">
        <v>1585</v>
      </c>
      <c r="Y461" t="s">
        <v>1197</v>
      </c>
      <c r="Z461" t="s">
        <v>835</v>
      </c>
    </row>
    <row r="462" spans="1:26">
      <c r="A462" t="s">
        <v>1223</v>
      </c>
      <c r="B462" t="s">
        <v>2032</v>
      </c>
      <c r="D462" t="s">
        <v>128</v>
      </c>
      <c r="R462" t="s">
        <v>1753</v>
      </c>
      <c r="S462" t="s">
        <v>2562</v>
      </c>
      <c r="Y462" t="s">
        <v>1197</v>
      </c>
      <c r="Z462" t="s">
        <v>836</v>
      </c>
    </row>
    <row r="463" spans="1:26">
      <c r="A463" t="s">
        <v>1223</v>
      </c>
      <c r="B463" t="s">
        <v>927</v>
      </c>
      <c r="D463" t="s">
        <v>128</v>
      </c>
      <c r="R463" t="s">
        <v>1897</v>
      </c>
      <c r="S463" t="s">
        <v>2563</v>
      </c>
      <c r="Y463" t="s">
        <v>1197</v>
      </c>
      <c r="Z463" t="s">
        <v>837</v>
      </c>
    </row>
    <row r="464" spans="1:26">
      <c r="A464" t="s">
        <v>1223</v>
      </c>
      <c r="B464" t="s">
        <v>2033</v>
      </c>
      <c r="D464" t="s">
        <v>128</v>
      </c>
      <c r="R464" t="s">
        <v>1962</v>
      </c>
      <c r="S464" t="s">
        <v>2564</v>
      </c>
      <c r="Y464" t="s">
        <v>1197</v>
      </c>
      <c r="Z464" t="s">
        <v>838</v>
      </c>
    </row>
    <row r="465" spans="1:26">
      <c r="A465" t="s">
        <v>1223</v>
      </c>
      <c r="B465" t="s">
        <v>2034</v>
      </c>
      <c r="D465" t="s">
        <v>128</v>
      </c>
      <c r="R465" t="s">
        <v>1976</v>
      </c>
      <c r="S465" t="s">
        <v>2565</v>
      </c>
      <c r="Y465" t="s">
        <v>1207</v>
      </c>
      <c r="Z465" t="s">
        <v>865</v>
      </c>
    </row>
    <row r="466" spans="1:26">
      <c r="A466" t="s">
        <v>1223</v>
      </c>
      <c r="B466" t="s">
        <v>2035</v>
      </c>
      <c r="D466" t="s">
        <v>128</v>
      </c>
      <c r="R466" t="s">
        <v>1998</v>
      </c>
      <c r="S466" t="s">
        <v>2566</v>
      </c>
      <c r="Y466" t="s">
        <v>1211</v>
      </c>
      <c r="Z466" t="s">
        <v>873</v>
      </c>
    </row>
    <row r="467" spans="1:26">
      <c r="A467" t="s">
        <v>1223</v>
      </c>
      <c r="B467" t="s">
        <v>2036</v>
      </c>
      <c r="D467" t="s">
        <v>128</v>
      </c>
      <c r="R467" t="s">
        <v>2047</v>
      </c>
      <c r="S467" t="s">
        <v>1575</v>
      </c>
      <c r="Y467" t="s">
        <v>1211</v>
      </c>
      <c r="Z467" t="s">
        <v>874</v>
      </c>
    </row>
    <row r="468" spans="1:26">
      <c r="A468" t="s">
        <v>1223</v>
      </c>
      <c r="B468" t="s">
        <v>2037</v>
      </c>
      <c r="D468" t="s">
        <v>128</v>
      </c>
      <c r="R468" t="s">
        <v>2055</v>
      </c>
      <c r="S468" t="s">
        <v>1619</v>
      </c>
      <c r="Y468" t="s">
        <v>1211</v>
      </c>
      <c r="Z468" t="s">
        <v>875</v>
      </c>
    </row>
    <row r="469" spans="1:26">
      <c r="A469" t="s">
        <v>1224</v>
      </c>
      <c r="B469" t="s">
        <v>928</v>
      </c>
      <c r="D469" t="s">
        <v>129</v>
      </c>
      <c r="R469" t="s">
        <v>2061</v>
      </c>
      <c r="S469" t="s">
        <v>2567</v>
      </c>
      <c r="Y469" t="s">
        <v>1211</v>
      </c>
      <c r="Z469" t="s">
        <v>876</v>
      </c>
    </row>
    <row r="470" spans="1:26">
      <c r="A470" t="s">
        <v>1224</v>
      </c>
      <c r="B470" t="s">
        <v>2038</v>
      </c>
      <c r="D470" t="s">
        <v>129</v>
      </c>
      <c r="R470" t="s">
        <v>2068</v>
      </c>
      <c r="S470" t="s">
        <v>2568</v>
      </c>
      <c r="Y470" t="s">
        <v>1211</v>
      </c>
      <c r="Z470" t="s">
        <v>877</v>
      </c>
    </row>
    <row r="471" spans="1:26">
      <c r="A471" t="s">
        <v>1225</v>
      </c>
      <c r="B471" t="s">
        <v>2039</v>
      </c>
      <c r="D471" t="s">
        <v>130</v>
      </c>
      <c r="R471" t="s">
        <v>2070</v>
      </c>
      <c r="S471" t="s">
        <v>1639</v>
      </c>
      <c r="Y471" t="s">
        <v>1212</v>
      </c>
      <c r="Z471" t="s">
        <v>878</v>
      </c>
    </row>
    <row r="472" spans="1:26">
      <c r="A472" t="s">
        <v>1225</v>
      </c>
      <c r="B472" t="s">
        <v>2040</v>
      </c>
      <c r="D472" t="s">
        <v>130</v>
      </c>
      <c r="R472" t="s">
        <v>1742</v>
      </c>
      <c r="S472" t="s">
        <v>2569</v>
      </c>
      <c r="Y472" t="s">
        <v>1212</v>
      </c>
      <c r="Z472" t="s">
        <v>881</v>
      </c>
    </row>
    <row r="473" spans="1:26">
      <c r="A473" t="s">
        <v>1225</v>
      </c>
      <c r="B473" t="s">
        <v>2041</v>
      </c>
      <c r="D473" t="s">
        <v>130</v>
      </c>
      <c r="R473" t="s">
        <v>1788</v>
      </c>
      <c r="S473" t="s">
        <v>2570</v>
      </c>
      <c r="Y473" t="s">
        <v>1212</v>
      </c>
      <c r="Z473" t="s">
        <v>882</v>
      </c>
    </row>
    <row r="474" spans="1:26">
      <c r="A474" t="s">
        <v>1226</v>
      </c>
      <c r="B474" t="s">
        <v>932</v>
      </c>
      <c r="D474" t="s">
        <v>131</v>
      </c>
      <c r="R474" t="s">
        <v>1981</v>
      </c>
      <c r="S474" t="s">
        <v>2571</v>
      </c>
      <c r="Y474" t="s">
        <v>1216</v>
      </c>
      <c r="Z474" t="s">
        <v>890</v>
      </c>
    </row>
    <row r="475" spans="1:26">
      <c r="A475" t="s">
        <v>1227</v>
      </c>
      <c r="B475" t="s">
        <v>934</v>
      </c>
      <c r="D475" t="s">
        <v>132</v>
      </c>
      <c r="R475" t="s">
        <v>1789</v>
      </c>
      <c r="S475" t="s">
        <v>2572</v>
      </c>
      <c r="Y475" t="s">
        <v>1216</v>
      </c>
      <c r="Z475" t="s">
        <v>891</v>
      </c>
    </row>
    <row r="476" spans="1:26">
      <c r="A476" t="s">
        <v>1227</v>
      </c>
      <c r="B476" t="s">
        <v>935</v>
      </c>
      <c r="D476" t="s">
        <v>132</v>
      </c>
      <c r="R476" t="s">
        <v>1818</v>
      </c>
      <c r="S476" t="s">
        <v>2573</v>
      </c>
      <c r="Y476" t="s">
        <v>1220</v>
      </c>
      <c r="Z476" t="s">
        <v>903</v>
      </c>
    </row>
    <row r="477" spans="1:26">
      <c r="A477" t="s">
        <v>1227</v>
      </c>
      <c r="B477" t="s">
        <v>933</v>
      </c>
      <c r="D477" t="s">
        <v>132</v>
      </c>
      <c r="R477" t="s">
        <v>1819</v>
      </c>
      <c r="S477" t="s">
        <v>2574</v>
      </c>
      <c r="Y477" t="s">
        <v>1220</v>
      </c>
      <c r="Z477" t="s">
        <v>904</v>
      </c>
    </row>
    <row r="478" spans="1:26">
      <c r="A478" t="s">
        <v>1228</v>
      </c>
      <c r="B478" t="s">
        <v>2042</v>
      </c>
      <c r="D478" t="s">
        <v>133</v>
      </c>
      <c r="R478" t="s">
        <v>1820</v>
      </c>
      <c r="S478" t="s">
        <v>2575</v>
      </c>
      <c r="Y478" t="s">
        <v>1220</v>
      </c>
      <c r="Z478" t="s">
        <v>905</v>
      </c>
    </row>
    <row r="479" spans="1:26">
      <c r="A479" t="s">
        <v>1228</v>
      </c>
      <c r="B479" t="s">
        <v>937</v>
      </c>
      <c r="D479" t="s">
        <v>133</v>
      </c>
      <c r="R479" t="s">
        <v>1723</v>
      </c>
      <c r="S479" t="s">
        <v>2576</v>
      </c>
      <c r="Y479" t="s">
        <v>1220</v>
      </c>
      <c r="Z479" t="s">
        <v>906</v>
      </c>
    </row>
    <row r="480" spans="1:26">
      <c r="A480" t="s">
        <v>1229</v>
      </c>
      <c r="B480" t="s">
        <v>2043</v>
      </c>
      <c r="D480" t="s">
        <v>134</v>
      </c>
      <c r="R480" t="s">
        <v>1761</v>
      </c>
      <c r="S480" t="s">
        <v>2577</v>
      </c>
      <c r="Y480" t="s">
        <v>1222</v>
      </c>
      <c r="Z480" t="s">
        <v>915</v>
      </c>
    </row>
    <row r="481" spans="1:26">
      <c r="A481" t="s">
        <v>1230</v>
      </c>
      <c r="B481" t="s">
        <v>2044</v>
      </c>
      <c r="D481" t="s">
        <v>135</v>
      </c>
      <c r="R481" t="s">
        <v>1855</v>
      </c>
      <c r="S481" t="s">
        <v>1613</v>
      </c>
      <c r="Y481" t="s">
        <v>1222</v>
      </c>
      <c r="Z481" t="s">
        <v>916</v>
      </c>
    </row>
    <row r="482" spans="1:26">
      <c r="A482" t="s">
        <v>1230</v>
      </c>
      <c r="B482" t="s">
        <v>2045</v>
      </c>
      <c r="D482" t="s">
        <v>135</v>
      </c>
      <c r="R482" t="s">
        <v>1895</v>
      </c>
      <c r="S482" t="s">
        <v>2578</v>
      </c>
      <c r="Y482" t="s">
        <v>1222</v>
      </c>
      <c r="Z482" t="s">
        <v>917</v>
      </c>
    </row>
    <row r="483" spans="1:26">
      <c r="A483" t="s">
        <v>1231</v>
      </c>
      <c r="B483" t="s">
        <v>941</v>
      </c>
      <c r="D483" t="s">
        <v>136</v>
      </c>
      <c r="R483" t="s">
        <v>1947</v>
      </c>
      <c r="S483" t="s">
        <v>2579</v>
      </c>
      <c r="Y483" t="s">
        <v>1222</v>
      </c>
      <c r="Z483" t="s">
        <v>918</v>
      </c>
    </row>
    <row r="484" spans="1:26">
      <c r="A484" t="s">
        <v>1231</v>
      </c>
      <c r="B484" t="s">
        <v>940</v>
      </c>
      <c r="D484" t="s">
        <v>136</v>
      </c>
      <c r="R484" t="s">
        <v>1982</v>
      </c>
      <c r="S484" t="s">
        <v>2580</v>
      </c>
      <c r="Y484" t="s">
        <v>1222</v>
      </c>
      <c r="Z484" t="s">
        <v>919</v>
      </c>
    </row>
    <row r="485" spans="1:26">
      <c r="A485" t="s">
        <v>1231</v>
      </c>
      <c r="B485" t="s">
        <v>2046</v>
      </c>
      <c r="D485" t="s">
        <v>136</v>
      </c>
      <c r="R485" t="s">
        <v>2000</v>
      </c>
      <c r="S485" t="s">
        <v>1637</v>
      </c>
      <c r="Y485" t="s">
        <v>1222</v>
      </c>
      <c r="Z485" t="s">
        <v>920</v>
      </c>
    </row>
    <row r="486" spans="1:26">
      <c r="A486" t="s">
        <v>1232</v>
      </c>
      <c r="B486" t="s">
        <v>943</v>
      </c>
      <c r="D486" t="s">
        <v>942</v>
      </c>
      <c r="R486" t="s">
        <v>2019</v>
      </c>
      <c r="S486" t="s">
        <v>2581</v>
      </c>
      <c r="Y486" t="s">
        <v>1227</v>
      </c>
      <c r="Z486" t="s">
        <v>933</v>
      </c>
    </row>
    <row r="487" spans="1:26">
      <c r="A487" t="s">
        <v>1233</v>
      </c>
      <c r="B487" t="s">
        <v>2047</v>
      </c>
      <c r="D487" t="s">
        <v>137</v>
      </c>
      <c r="R487" t="s">
        <v>2036</v>
      </c>
      <c r="S487" t="s">
        <v>2582</v>
      </c>
      <c r="Y487" t="s">
        <v>1227</v>
      </c>
      <c r="Z487" t="s">
        <v>935</v>
      </c>
    </row>
    <row r="488" spans="1:26">
      <c r="A488" t="s">
        <v>1234</v>
      </c>
      <c r="B488" t="s">
        <v>2048</v>
      </c>
      <c r="D488" t="s">
        <v>138</v>
      </c>
      <c r="R488" t="s">
        <v>2077</v>
      </c>
      <c r="S488" t="s">
        <v>2583</v>
      </c>
      <c r="Y488" t="s">
        <v>1229</v>
      </c>
      <c r="Z488" t="s">
        <v>938</v>
      </c>
    </row>
    <row r="489" spans="1:26">
      <c r="A489" t="s">
        <v>1234</v>
      </c>
      <c r="B489" t="s">
        <v>2049</v>
      </c>
      <c r="D489" t="s">
        <v>138</v>
      </c>
      <c r="R489" t="s">
        <v>2090</v>
      </c>
      <c r="S489" t="s">
        <v>2584</v>
      </c>
      <c r="Y489" t="s">
        <v>1231</v>
      </c>
      <c r="Z489" t="s">
        <v>939</v>
      </c>
    </row>
    <row r="490" spans="1:26">
      <c r="A490" t="s">
        <v>1235</v>
      </c>
      <c r="B490" t="s">
        <v>947</v>
      </c>
      <c r="D490" t="s">
        <v>139</v>
      </c>
      <c r="R490" t="s">
        <v>2102</v>
      </c>
      <c r="S490" t="s">
        <v>2585</v>
      </c>
      <c r="Y490" t="s">
        <v>1231</v>
      </c>
      <c r="Z490" t="s">
        <v>940</v>
      </c>
    </row>
    <row r="491" spans="1:26">
      <c r="A491" t="s">
        <v>1236</v>
      </c>
      <c r="B491" t="s">
        <v>2050</v>
      </c>
      <c r="D491" t="s">
        <v>140</v>
      </c>
      <c r="R491" t="s">
        <v>2107</v>
      </c>
      <c r="S491" t="s">
        <v>2586</v>
      </c>
      <c r="Y491" t="s">
        <v>1231</v>
      </c>
      <c r="Z491" t="s">
        <v>941</v>
      </c>
    </row>
    <row r="492" spans="1:26">
      <c r="A492" t="s">
        <v>1236</v>
      </c>
      <c r="B492" t="s">
        <v>2051</v>
      </c>
      <c r="D492" t="s">
        <v>140</v>
      </c>
      <c r="R492" t="s">
        <v>2112</v>
      </c>
      <c r="S492" t="s">
        <v>2587</v>
      </c>
      <c r="Y492" t="s">
        <v>1237</v>
      </c>
      <c r="Z492" t="s">
        <v>952</v>
      </c>
    </row>
    <row r="493" spans="1:26">
      <c r="A493" t="s">
        <v>1236</v>
      </c>
      <c r="B493" t="s">
        <v>2052</v>
      </c>
      <c r="D493" t="s">
        <v>140</v>
      </c>
      <c r="R493" t="s">
        <v>2126</v>
      </c>
      <c r="S493" t="s">
        <v>2588</v>
      </c>
      <c r="Y493" t="s">
        <v>1237</v>
      </c>
      <c r="Z493" t="s">
        <v>953</v>
      </c>
    </row>
    <row r="494" spans="1:26">
      <c r="A494" t="s">
        <v>1236</v>
      </c>
      <c r="B494" t="s">
        <v>2053</v>
      </c>
      <c r="D494" t="s">
        <v>140</v>
      </c>
      <c r="R494" t="s">
        <v>1724</v>
      </c>
      <c r="S494" t="s">
        <v>2589</v>
      </c>
      <c r="Y494" t="s">
        <v>1237</v>
      </c>
      <c r="Z494" t="s">
        <v>954</v>
      </c>
    </row>
    <row r="495" spans="1:26">
      <c r="A495" t="s">
        <v>1237</v>
      </c>
      <c r="B495" t="s">
        <v>2054</v>
      </c>
      <c r="D495" t="s">
        <v>141</v>
      </c>
      <c r="R495" t="s">
        <v>1948</v>
      </c>
      <c r="S495" t="s">
        <v>2590</v>
      </c>
      <c r="Y495" t="s">
        <v>1237</v>
      </c>
      <c r="Z495" t="s">
        <v>955</v>
      </c>
    </row>
    <row r="496" spans="1:26">
      <c r="A496" t="s">
        <v>1237</v>
      </c>
      <c r="B496" t="s">
        <v>2055</v>
      </c>
      <c r="D496" t="s">
        <v>141</v>
      </c>
      <c r="R496" t="s">
        <v>2108</v>
      </c>
      <c r="S496" t="s">
        <v>2591</v>
      </c>
      <c r="Y496" t="s">
        <v>1238</v>
      </c>
      <c r="Z496" t="s">
        <v>958</v>
      </c>
    </row>
    <row r="497" spans="1:26">
      <c r="A497" t="s">
        <v>1237</v>
      </c>
      <c r="B497" t="s">
        <v>2056</v>
      </c>
      <c r="D497" t="s">
        <v>141</v>
      </c>
      <c r="R497" t="s">
        <v>1725</v>
      </c>
      <c r="S497" t="s">
        <v>2592</v>
      </c>
      <c r="Y497" t="s">
        <v>1239</v>
      </c>
      <c r="Z497" t="s">
        <v>960</v>
      </c>
    </row>
    <row r="498" spans="1:26">
      <c r="A498" t="s">
        <v>1237</v>
      </c>
      <c r="B498" t="s">
        <v>2057</v>
      </c>
      <c r="D498" t="s">
        <v>141</v>
      </c>
      <c r="R498" t="s">
        <v>2127</v>
      </c>
      <c r="S498" t="s">
        <v>1569</v>
      </c>
      <c r="Y498" t="s">
        <v>1239</v>
      </c>
      <c r="Z498" t="s">
        <v>961</v>
      </c>
    </row>
    <row r="499" spans="1:26">
      <c r="A499" t="s">
        <v>1238</v>
      </c>
      <c r="B499" t="s">
        <v>2058</v>
      </c>
      <c r="D499" t="s">
        <v>142</v>
      </c>
      <c r="R499" t="s">
        <v>1726</v>
      </c>
      <c r="S499" t="s">
        <v>2593</v>
      </c>
      <c r="Y499" t="s">
        <v>1239</v>
      </c>
      <c r="Z499" t="s">
        <v>963</v>
      </c>
    </row>
    <row r="500" spans="1:26">
      <c r="A500" t="s">
        <v>1238</v>
      </c>
      <c r="B500" t="s">
        <v>959</v>
      </c>
      <c r="D500" t="s">
        <v>142</v>
      </c>
      <c r="R500" t="s">
        <v>1727</v>
      </c>
      <c r="S500" t="s">
        <v>2594</v>
      </c>
      <c r="Y500" t="s">
        <v>1239</v>
      </c>
      <c r="Z500" t="s">
        <v>964</v>
      </c>
    </row>
    <row r="501" spans="1:26">
      <c r="A501" t="s">
        <v>1238</v>
      </c>
      <c r="B501" t="s">
        <v>957</v>
      </c>
      <c r="D501" t="s">
        <v>142</v>
      </c>
      <c r="R501" t="s">
        <v>1728</v>
      </c>
      <c r="S501" t="s">
        <v>2595</v>
      </c>
      <c r="Y501" t="s">
        <v>1239</v>
      </c>
      <c r="Z501" t="s">
        <v>965</v>
      </c>
    </row>
    <row r="502" spans="1:26">
      <c r="A502" t="s">
        <v>1238</v>
      </c>
      <c r="B502" t="s">
        <v>958</v>
      </c>
      <c r="D502" t="s">
        <v>142</v>
      </c>
      <c r="R502" t="s">
        <v>1729</v>
      </c>
      <c r="S502" t="s">
        <v>2596</v>
      </c>
      <c r="Y502" t="s">
        <v>1239</v>
      </c>
      <c r="Z502" t="s">
        <v>966</v>
      </c>
    </row>
    <row r="503" spans="1:26">
      <c r="A503" t="s">
        <v>1239</v>
      </c>
      <c r="B503" t="s">
        <v>2059</v>
      </c>
      <c r="D503" t="s">
        <v>143</v>
      </c>
      <c r="R503" t="s">
        <v>2014</v>
      </c>
      <c r="S503" t="s">
        <v>2597</v>
      </c>
      <c r="Y503" t="s">
        <v>1239</v>
      </c>
      <c r="Z503" t="s">
        <v>967</v>
      </c>
    </row>
    <row r="504" spans="1:26">
      <c r="A504" t="s">
        <v>1239</v>
      </c>
      <c r="B504" t="s">
        <v>967</v>
      </c>
      <c r="D504" t="s">
        <v>143</v>
      </c>
      <c r="R504" t="s">
        <v>2123</v>
      </c>
      <c r="S504" t="s">
        <v>2598</v>
      </c>
      <c r="Y504" t="s">
        <v>1267</v>
      </c>
      <c r="Z504" t="s">
        <v>1048</v>
      </c>
    </row>
    <row r="505" spans="1:26">
      <c r="A505" t="s">
        <v>1239</v>
      </c>
      <c r="B505" t="s">
        <v>962</v>
      </c>
      <c r="D505" t="s">
        <v>143</v>
      </c>
      <c r="R505" t="s">
        <v>2135</v>
      </c>
      <c r="S505" t="s">
        <v>2599</v>
      </c>
      <c r="Y505" t="s">
        <v>1277</v>
      </c>
      <c r="Z505" t="s">
        <v>1067</v>
      </c>
    </row>
    <row r="506" spans="1:26">
      <c r="A506" t="s">
        <v>1239</v>
      </c>
      <c r="B506" t="s">
        <v>965</v>
      </c>
      <c r="D506" t="s">
        <v>143</v>
      </c>
      <c r="R506" t="s">
        <v>2150</v>
      </c>
      <c r="S506" t="s">
        <v>2600</v>
      </c>
      <c r="Y506" t="s">
        <v>1280</v>
      </c>
      <c r="Z506" t="s">
        <v>1073</v>
      </c>
    </row>
    <row r="507" spans="1:26">
      <c r="A507" t="s">
        <v>1239</v>
      </c>
      <c r="B507" t="s">
        <v>964</v>
      </c>
      <c r="D507" t="s">
        <v>143</v>
      </c>
      <c r="R507" t="s">
        <v>2136</v>
      </c>
      <c r="S507" t="s">
        <v>2601</v>
      </c>
      <c r="Y507" t="s">
        <v>1280</v>
      </c>
      <c r="Z507" t="s">
        <v>1074</v>
      </c>
    </row>
    <row r="508" spans="1:26">
      <c r="A508" t="s">
        <v>1239</v>
      </c>
      <c r="B508" t="s">
        <v>2060</v>
      </c>
      <c r="D508" t="s">
        <v>143</v>
      </c>
      <c r="R508" t="s">
        <v>2137</v>
      </c>
      <c r="S508" t="s">
        <v>2602</v>
      </c>
      <c r="Y508" t="s">
        <v>1282</v>
      </c>
      <c r="Z508" t="s">
        <v>1077</v>
      </c>
    </row>
    <row r="509" spans="1:26">
      <c r="A509" t="s">
        <v>1239</v>
      </c>
      <c r="B509" t="s">
        <v>2061</v>
      </c>
      <c r="D509" t="s">
        <v>143</v>
      </c>
      <c r="R509" t="s">
        <v>1857</v>
      </c>
      <c r="S509" t="s">
        <v>2603</v>
      </c>
      <c r="Y509" t="s">
        <v>1283</v>
      </c>
      <c r="Z509" t="s">
        <v>1079</v>
      </c>
    </row>
    <row r="510" spans="1:26">
      <c r="A510" t="s">
        <v>1239</v>
      </c>
      <c r="B510" t="s">
        <v>2062</v>
      </c>
      <c r="D510" t="s">
        <v>143</v>
      </c>
      <c r="R510" t="s">
        <v>2087</v>
      </c>
      <c r="S510" t="s">
        <v>1589</v>
      </c>
      <c r="Y510" t="s">
        <v>1283</v>
      </c>
      <c r="Z510" t="s">
        <v>1081</v>
      </c>
    </row>
    <row r="511" spans="1:26">
      <c r="A511" t="s">
        <v>1240</v>
      </c>
      <c r="B511" t="s">
        <v>2063</v>
      </c>
      <c r="D511" t="s">
        <v>144</v>
      </c>
      <c r="R511" t="s">
        <v>1774</v>
      </c>
      <c r="S511" t="s">
        <v>2604</v>
      </c>
      <c r="Y511" t="s">
        <v>1283</v>
      </c>
      <c r="Z511" t="s">
        <v>1082</v>
      </c>
    </row>
    <row r="512" spans="1:26">
      <c r="A512" t="s">
        <v>1240</v>
      </c>
      <c r="B512" t="s">
        <v>2064</v>
      </c>
      <c r="D512" t="s">
        <v>144</v>
      </c>
      <c r="R512" t="s">
        <v>1850</v>
      </c>
      <c r="S512" t="s">
        <v>2605</v>
      </c>
      <c r="Y512" t="s">
        <v>1283</v>
      </c>
      <c r="Z512" t="s">
        <v>1083</v>
      </c>
    </row>
    <row r="513" spans="1:26">
      <c r="A513" t="s">
        <v>1240</v>
      </c>
      <c r="B513" t="s">
        <v>2065</v>
      </c>
      <c r="D513" t="s">
        <v>144</v>
      </c>
      <c r="R513" t="s">
        <v>1804</v>
      </c>
      <c r="S513" t="s">
        <v>2606</v>
      </c>
      <c r="Y513" t="s">
        <v>1283</v>
      </c>
      <c r="Z513" t="s">
        <v>1084</v>
      </c>
    </row>
    <row r="514" spans="1:26">
      <c r="A514" t="s">
        <v>1241</v>
      </c>
      <c r="B514" t="s">
        <v>2066</v>
      </c>
      <c r="D514" t="s">
        <v>145</v>
      </c>
      <c r="R514" t="s">
        <v>1805</v>
      </c>
      <c r="S514" t="s">
        <v>2607</v>
      </c>
      <c r="Y514" t="s">
        <v>1283</v>
      </c>
      <c r="Z514" t="s">
        <v>1085</v>
      </c>
    </row>
    <row r="515" spans="1:26">
      <c r="A515" t="s">
        <v>1242</v>
      </c>
      <c r="B515" t="s">
        <v>2067</v>
      </c>
      <c r="D515" t="s">
        <v>146</v>
      </c>
      <c r="R515" t="s">
        <v>1701</v>
      </c>
      <c r="S515" t="s">
        <v>2608</v>
      </c>
      <c r="Y515" t="s">
        <v>1283</v>
      </c>
      <c r="Z515" t="s">
        <v>1086</v>
      </c>
    </row>
    <row r="516" spans="1:26">
      <c r="A516" t="s">
        <v>1243</v>
      </c>
      <c r="B516" t="s">
        <v>2068</v>
      </c>
      <c r="D516" t="s">
        <v>147</v>
      </c>
      <c r="R516" t="s">
        <v>1937</v>
      </c>
      <c r="S516" t="s">
        <v>2609</v>
      </c>
      <c r="Y516" t="s">
        <v>1283</v>
      </c>
      <c r="Z516" t="s">
        <v>1087</v>
      </c>
    </row>
    <row r="517" spans="1:26">
      <c r="A517" t="s">
        <v>1244</v>
      </c>
      <c r="B517" t="s">
        <v>2069</v>
      </c>
      <c r="D517" t="s">
        <v>149</v>
      </c>
      <c r="R517" t="s">
        <v>1834</v>
      </c>
      <c r="S517" t="s">
        <v>2610</v>
      </c>
      <c r="Y517" t="s">
        <v>1283</v>
      </c>
      <c r="Z517" t="s">
        <v>1088</v>
      </c>
    </row>
    <row r="518" spans="1:26">
      <c r="A518" t="s">
        <v>1244</v>
      </c>
      <c r="B518" t="s">
        <v>2070</v>
      </c>
      <c r="D518" t="s">
        <v>149</v>
      </c>
      <c r="R518" t="s">
        <v>1938</v>
      </c>
      <c r="S518" t="s">
        <v>2611</v>
      </c>
      <c r="Y518" t="s">
        <v>1283</v>
      </c>
      <c r="Z518" t="s">
        <v>1089</v>
      </c>
    </row>
    <row r="519" spans="1:26">
      <c r="A519" t="s">
        <v>1244</v>
      </c>
      <c r="B519" t="s">
        <v>2071</v>
      </c>
      <c r="D519" t="s">
        <v>149</v>
      </c>
      <c r="R519" t="s">
        <v>2002</v>
      </c>
      <c r="S519" t="s">
        <v>2612</v>
      </c>
      <c r="Y519" t="s">
        <v>1286</v>
      </c>
      <c r="Z519" t="s">
        <v>1097</v>
      </c>
    </row>
    <row r="520" spans="1:26">
      <c r="A520" t="s">
        <v>1245</v>
      </c>
      <c r="B520" t="s">
        <v>2072</v>
      </c>
      <c r="D520" t="s">
        <v>150</v>
      </c>
      <c r="R520" t="s">
        <v>2008</v>
      </c>
      <c r="S520" t="s">
        <v>2613</v>
      </c>
      <c r="Y520" t="s">
        <v>1286</v>
      </c>
      <c r="Z520" t="s">
        <v>1098</v>
      </c>
    </row>
    <row r="521" spans="1:26">
      <c r="A521" t="s">
        <v>1245</v>
      </c>
      <c r="B521" t="s">
        <v>2073</v>
      </c>
      <c r="D521" t="s">
        <v>150</v>
      </c>
      <c r="R521" t="s">
        <v>1702</v>
      </c>
      <c r="S521" t="s">
        <v>2614</v>
      </c>
      <c r="Y521" t="s">
        <v>1288</v>
      </c>
      <c r="Z521" t="s">
        <v>1102</v>
      </c>
    </row>
    <row r="522" spans="1:26">
      <c r="A522" t="s">
        <v>1245</v>
      </c>
      <c r="B522" t="s">
        <v>2074</v>
      </c>
      <c r="D522" t="s">
        <v>150</v>
      </c>
      <c r="R522" t="s">
        <v>2009</v>
      </c>
      <c r="S522" t="s">
        <v>2615</v>
      </c>
      <c r="Y522" t="s">
        <v>1290</v>
      </c>
      <c r="Z522" t="s">
        <v>1104</v>
      </c>
    </row>
    <row r="523" spans="1:26">
      <c r="A523" t="s">
        <v>1245</v>
      </c>
      <c r="B523" t="s">
        <v>981</v>
      </c>
      <c r="D523" t="s">
        <v>150</v>
      </c>
      <c r="R523" t="s">
        <v>2010</v>
      </c>
      <c r="S523" t="s">
        <v>2616</v>
      </c>
      <c r="Y523" t="s">
        <v>1131</v>
      </c>
      <c r="Z523" t="s">
        <v>562</v>
      </c>
    </row>
    <row r="524" spans="1:26">
      <c r="A524" t="s">
        <v>1245</v>
      </c>
      <c r="B524" t="s">
        <v>980</v>
      </c>
      <c r="D524" t="s">
        <v>150</v>
      </c>
      <c r="R524" t="s">
        <v>1703</v>
      </c>
      <c r="S524" t="s">
        <v>2617</v>
      </c>
      <c r="Y524" t="s">
        <v>1140</v>
      </c>
      <c r="Z524" t="s">
        <v>601</v>
      </c>
    </row>
    <row r="525" spans="1:26">
      <c r="A525" t="s">
        <v>1245</v>
      </c>
      <c r="B525" t="s">
        <v>979</v>
      </c>
      <c r="D525" t="s">
        <v>150</v>
      </c>
      <c r="R525" t="s">
        <v>2011</v>
      </c>
      <c r="S525" t="s">
        <v>2618</v>
      </c>
      <c r="Y525" t="s">
        <v>1152</v>
      </c>
      <c r="Z525" t="s">
        <v>657</v>
      </c>
    </row>
    <row r="526" spans="1:26">
      <c r="A526" t="s">
        <v>1245</v>
      </c>
      <c r="B526" t="s">
        <v>983</v>
      </c>
      <c r="D526" t="s">
        <v>150</v>
      </c>
      <c r="R526" t="s">
        <v>2012</v>
      </c>
      <c r="S526" t="s">
        <v>2619</v>
      </c>
      <c r="Y526" t="s">
        <v>1152</v>
      </c>
      <c r="Z526" t="s">
        <v>658</v>
      </c>
    </row>
    <row r="527" spans="1:26">
      <c r="A527" t="s">
        <v>1246</v>
      </c>
      <c r="B527" t="s">
        <v>2075</v>
      </c>
      <c r="D527" t="s">
        <v>151</v>
      </c>
      <c r="R527" t="s">
        <v>1886</v>
      </c>
      <c r="S527" t="s">
        <v>2620</v>
      </c>
      <c r="Y527" t="s">
        <v>1152</v>
      </c>
      <c r="Z527" t="s">
        <v>660</v>
      </c>
    </row>
    <row r="528" spans="1:26">
      <c r="A528" t="s">
        <v>1247</v>
      </c>
      <c r="B528" t="s">
        <v>985</v>
      </c>
      <c r="D528" t="s">
        <v>152</v>
      </c>
      <c r="R528" t="s">
        <v>2005</v>
      </c>
      <c r="S528" t="s">
        <v>2621</v>
      </c>
      <c r="Y528" t="s">
        <v>1152</v>
      </c>
      <c r="Z528" t="s">
        <v>661</v>
      </c>
    </row>
    <row r="529" spans="1:26">
      <c r="A529" t="s">
        <v>1247</v>
      </c>
      <c r="B529" t="s">
        <v>988</v>
      </c>
      <c r="D529" t="s">
        <v>152</v>
      </c>
      <c r="R529" t="s">
        <v>2075</v>
      </c>
      <c r="S529" t="s">
        <v>2622</v>
      </c>
      <c r="Y529" t="s">
        <v>1152</v>
      </c>
      <c r="Z529" t="s">
        <v>663</v>
      </c>
    </row>
    <row r="530" spans="1:26">
      <c r="A530" t="s">
        <v>1247</v>
      </c>
      <c r="B530" t="s">
        <v>2076</v>
      </c>
      <c r="D530" t="s">
        <v>152</v>
      </c>
      <c r="R530" t="s">
        <v>2006</v>
      </c>
      <c r="S530" t="s">
        <v>2623</v>
      </c>
      <c r="Y530" t="s">
        <v>1152</v>
      </c>
      <c r="Z530" t="s">
        <v>667</v>
      </c>
    </row>
    <row r="531" spans="1:26">
      <c r="A531" t="s">
        <v>1247</v>
      </c>
      <c r="B531" t="s">
        <v>2077</v>
      </c>
      <c r="D531" t="s">
        <v>152</v>
      </c>
      <c r="R531" t="s">
        <v>1798</v>
      </c>
      <c r="S531" t="s">
        <v>2624</v>
      </c>
      <c r="Y531" t="s">
        <v>1152</v>
      </c>
      <c r="Z531" t="s">
        <v>668</v>
      </c>
    </row>
    <row r="532" spans="1:26">
      <c r="A532" t="s">
        <v>1248</v>
      </c>
      <c r="B532" t="s">
        <v>2078</v>
      </c>
      <c r="D532" t="s">
        <v>153</v>
      </c>
      <c r="R532" t="s">
        <v>2063</v>
      </c>
      <c r="S532" t="s">
        <v>2625</v>
      </c>
      <c r="Y532" t="s">
        <v>1152</v>
      </c>
      <c r="Z532" t="s">
        <v>669</v>
      </c>
    </row>
    <row r="533" spans="1:26">
      <c r="A533" t="s">
        <v>1249</v>
      </c>
      <c r="B533" t="s">
        <v>2079</v>
      </c>
      <c r="D533" t="s">
        <v>154</v>
      </c>
      <c r="R533" t="s">
        <v>2116</v>
      </c>
      <c r="S533" t="s">
        <v>2626</v>
      </c>
      <c r="Y533" t="s">
        <v>1166</v>
      </c>
      <c r="Z533" t="s">
        <v>712</v>
      </c>
    </row>
    <row r="534" spans="1:26">
      <c r="A534" t="s">
        <v>1249</v>
      </c>
      <c r="B534" t="s">
        <v>990</v>
      </c>
      <c r="D534" t="s">
        <v>154</v>
      </c>
      <c r="R534" t="s">
        <v>2130</v>
      </c>
      <c r="S534" t="s">
        <v>2627</v>
      </c>
      <c r="Y534" t="s">
        <v>1166</v>
      </c>
      <c r="Z534" t="s">
        <v>713</v>
      </c>
    </row>
    <row r="535" spans="1:26">
      <c r="A535" t="s">
        <v>1249</v>
      </c>
      <c r="B535" t="s">
        <v>2080</v>
      </c>
      <c r="D535" t="s">
        <v>154</v>
      </c>
      <c r="R535" t="s">
        <v>2132</v>
      </c>
      <c r="S535" t="s">
        <v>2628</v>
      </c>
      <c r="Y535" t="s">
        <v>1166</v>
      </c>
      <c r="Z535" t="s">
        <v>714</v>
      </c>
    </row>
    <row r="536" spans="1:26">
      <c r="A536" t="s">
        <v>1250</v>
      </c>
      <c r="B536" t="s">
        <v>2081</v>
      </c>
      <c r="D536" t="s">
        <v>155</v>
      </c>
      <c r="R536" t="s">
        <v>2138</v>
      </c>
      <c r="S536" t="s">
        <v>2629</v>
      </c>
      <c r="Y536" t="s">
        <v>1166</v>
      </c>
      <c r="Z536" t="s">
        <v>715</v>
      </c>
    </row>
    <row r="537" spans="1:26">
      <c r="A537" t="s">
        <v>1251</v>
      </c>
      <c r="B537" t="s">
        <v>998</v>
      </c>
      <c r="D537" t="s">
        <v>156</v>
      </c>
      <c r="R537" t="s">
        <v>2140</v>
      </c>
      <c r="S537" t="s">
        <v>2630</v>
      </c>
      <c r="Y537" t="s">
        <v>1166</v>
      </c>
      <c r="Z537" t="s">
        <v>716</v>
      </c>
    </row>
    <row r="538" spans="1:26">
      <c r="A538" t="s">
        <v>1251</v>
      </c>
      <c r="B538" t="s">
        <v>995</v>
      </c>
      <c r="D538" t="s">
        <v>156</v>
      </c>
      <c r="R538" t="s">
        <v>2147</v>
      </c>
      <c r="S538" t="s">
        <v>2631</v>
      </c>
      <c r="Y538" t="s">
        <v>1193</v>
      </c>
      <c r="Z538" t="s">
        <v>816</v>
      </c>
    </row>
    <row r="539" spans="1:26">
      <c r="A539" t="s">
        <v>1251</v>
      </c>
      <c r="B539" t="s">
        <v>997</v>
      </c>
      <c r="D539" t="s">
        <v>156</v>
      </c>
      <c r="R539" t="s">
        <v>2155</v>
      </c>
      <c r="S539" t="s">
        <v>1586</v>
      </c>
      <c r="Y539" t="s">
        <v>1212</v>
      </c>
      <c r="Z539" t="s">
        <v>880</v>
      </c>
    </row>
    <row r="540" spans="1:26">
      <c r="A540" t="s">
        <v>1251</v>
      </c>
      <c r="B540" t="s">
        <v>996</v>
      </c>
      <c r="D540" t="s">
        <v>156</v>
      </c>
      <c r="R540" t="s">
        <v>1732</v>
      </c>
      <c r="S540" t="s">
        <v>2632</v>
      </c>
      <c r="Y540" t="s">
        <v>1247</v>
      </c>
      <c r="Z540" t="s">
        <v>986</v>
      </c>
    </row>
    <row r="541" spans="1:26">
      <c r="A541" t="s">
        <v>1251</v>
      </c>
      <c r="B541" t="s">
        <v>2082</v>
      </c>
      <c r="D541" t="s">
        <v>156</v>
      </c>
      <c r="R541" t="s">
        <v>1733</v>
      </c>
      <c r="S541" t="s">
        <v>2633</v>
      </c>
      <c r="Y541" t="s">
        <v>1247</v>
      </c>
      <c r="Z541" t="s">
        <v>987</v>
      </c>
    </row>
    <row r="542" spans="1:26">
      <c r="A542" t="s">
        <v>1252</v>
      </c>
      <c r="B542" t="s">
        <v>2083</v>
      </c>
      <c r="D542" t="s">
        <v>999</v>
      </c>
      <c r="R542" t="s">
        <v>1717</v>
      </c>
      <c r="S542" t="s">
        <v>2634</v>
      </c>
      <c r="Y542" t="s">
        <v>1279</v>
      </c>
      <c r="Z542" t="s">
        <v>1070</v>
      </c>
    </row>
    <row r="543" spans="1:26">
      <c r="A543" t="s">
        <v>1252</v>
      </c>
      <c r="B543" t="s">
        <v>2084</v>
      </c>
      <c r="D543" t="s">
        <v>999</v>
      </c>
      <c r="R543" t="s">
        <v>1734</v>
      </c>
      <c r="S543" t="s">
        <v>2635</v>
      </c>
      <c r="Y543" t="s">
        <v>1279</v>
      </c>
      <c r="Z543" t="s">
        <v>1071</v>
      </c>
    </row>
    <row r="544" spans="1:26">
      <c r="A544" t="s">
        <v>1252</v>
      </c>
      <c r="B544" t="s">
        <v>2085</v>
      </c>
      <c r="D544" t="s">
        <v>999</v>
      </c>
      <c r="R544" t="s">
        <v>1775</v>
      </c>
      <c r="S544" t="s">
        <v>2636</v>
      </c>
      <c r="Y544" t="s">
        <v>1279</v>
      </c>
      <c r="Z544" t="s">
        <v>1072</v>
      </c>
    </row>
    <row r="545" spans="1:26">
      <c r="A545" t="s">
        <v>1253</v>
      </c>
      <c r="B545" t="s">
        <v>2086</v>
      </c>
      <c r="D545" t="s">
        <v>157</v>
      </c>
      <c r="R545" t="s">
        <v>1861</v>
      </c>
      <c r="S545" t="s">
        <v>2637</v>
      </c>
      <c r="Y545" t="s">
        <v>1285</v>
      </c>
      <c r="Z545" t="s">
        <v>1096</v>
      </c>
    </row>
    <row r="546" spans="1:26">
      <c r="A546" t="s">
        <v>1254</v>
      </c>
      <c r="B546" t="s">
        <v>1003</v>
      </c>
      <c r="D546" t="s">
        <v>148</v>
      </c>
      <c r="R546" t="s">
        <v>1778</v>
      </c>
      <c r="S546" t="s">
        <v>2638</v>
      </c>
      <c r="Y546" t="s">
        <v>1285</v>
      </c>
      <c r="Z546" t="s">
        <v>1094</v>
      </c>
    </row>
    <row r="547" spans="1:26">
      <c r="A547" t="s">
        <v>1254</v>
      </c>
      <c r="B547" t="s">
        <v>2087</v>
      </c>
      <c r="D547" t="s">
        <v>148</v>
      </c>
      <c r="R547" t="s">
        <v>1859</v>
      </c>
      <c r="S547" t="s">
        <v>2639</v>
      </c>
      <c r="Y547" t="s">
        <v>1285</v>
      </c>
      <c r="Z547" t="s">
        <v>1095</v>
      </c>
    </row>
    <row r="548" spans="1:26">
      <c r="A548" t="s">
        <v>1254</v>
      </c>
      <c r="B548" t="s">
        <v>2088</v>
      </c>
      <c r="D548" t="s">
        <v>148</v>
      </c>
      <c r="R548" t="s">
        <v>1747</v>
      </c>
      <c r="S548" t="s">
        <v>2640</v>
      </c>
      <c r="Y548" t="s">
        <v>1223</v>
      </c>
      <c r="Z548" t="s">
        <v>922</v>
      </c>
    </row>
    <row r="549" spans="1:26">
      <c r="A549" t="s">
        <v>1255</v>
      </c>
      <c r="B549" t="s">
        <v>2089</v>
      </c>
      <c r="D549" t="s">
        <v>158</v>
      </c>
      <c r="R549" t="s">
        <v>1813</v>
      </c>
      <c r="S549" t="s">
        <v>2641</v>
      </c>
      <c r="Y549" t="s">
        <v>1223</v>
      </c>
      <c r="Z549" t="s">
        <v>923</v>
      </c>
    </row>
    <row r="550" spans="1:26">
      <c r="A550" t="s">
        <v>1255</v>
      </c>
      <c r="B550" t="s">
        <v>1008</v>
      </c>
      <c r="D550" t="s">
        <v>158</v>
      </c>
      <c r="R550" t="s">
        <v>1826</v>
      </c>
      <c r="S550" t="s">
        <v>2642</v>
      </c>
      <c r="Y550" t="s">
        <v>1223</v>
      </c>
      <c r="Z550" t="s">
        <v>926</v>
      </c>
    </row>
    <row r="551" spans="1:26">
      <c r="A551" t="s">
        <v>1255</v>
      </c>
      <c r="B551" t="s">
        <v>1007</v>
      </c>
      <c r="D551" t="s">
        <v>158</v>
      </c>
      <c r="R551" t="s">
        <v>1847</v>
      </c>
      <c r="S551" t="s">
        <v>1588</v>
      </c>
      <c r="Y551" t="s">
        <v>1223</v>
      </c>
      <c r="Z551" t="s">
        <v>925</v>
      </c>
    </row>
    <row r="552" spans="1:26">
      <c r="A552" t="s">
        <v>1255</v>
      </c>
      <c r="B552" t="s">
        <v>2090</v>
      </c>
      <c r="D552" t="s">
        <v>158</v>
      </c>
      <c r="R552" t="s">
        <v>1748</v>
      </c>
      <c r="S552" t="s">
        <v>2643</v>
      </c>
      <c r="Y552" t="s">
        <v>1223</v>
      </c>
      <c r="Z552" t="s">
        <v>924</v>
      </c>
    </row>
    <row r="553" spans="1:26">
      <c r="A553" t="s">
        <v>1255</v>
      </c>
      <c r="B553" t="s">
        <v>2091</v>
      </c>
      <c r="D553" t="s">
        <v>158</v>
      </c>
      <c r="R553" t="s">
        <v>1827</v>
      </c>
      <c r="S553" t="s">
        <v>2644</v>
      </c>
      <c r="Y553" t="s">
        <v>1223</v>
      </c>
      <c r="Z553" t="s">
        <v>921</v>
      </c>
    </row>
    <row r="554" spans="1:26">
      <c r="A554" t="s">
        <v>1255</v>
      </c>
      <c r="B554" t="s">
        <v>2092</v>
      </c>
      <c r="D554" t="s">
        <v>158</v>
      </c>
      <c r="R554" t="s">
        <v>1749</v>
      </c>
      <c r="S554" t="s">
        <v>2645</v>
      </c>
      <c r="Y554" t="s">
        <v>1121</v>
      </c>
      <c r="Z554" t="s">
        <v>505</v>
      </c>
    </row>
    <row r="555" spans="1:26">
      <c r="A555" t="s">
        <v>1256</v>
      </c>
      <c r="B555" t="s">
        <v>2093</v>
      </c>
      <c r="D555" t="s">
        <v>159</v>
      </c>
      <c r="R555" t="s">
        <v>1851</v>
      </c>
      <c r="S555" t="s">
        <v>2646</v>
      </c>
      <c r="Y555" t="s">
        <v>1169</v>
      </c>
      <c r="Z555" t="s">
        <v>724</v>
      </c>
    </row>
    <row r="556" spans="1:26">
      <c r="A556" t="s">
        <v>1256</v>
      </c>
      <c r="B556" t="s">
        <v>1013</v>
      </c>
      <c r="D556" t="s">
        <v>159</v>
      </c>
      <c r="R556" t="s">
        <v>1913</v>
      </c>
      <c r="S556" t="s">
        <v>2647</v>
      </c>
      <c r="Y556" t="s">
        <v>1267</v>
      </c>
      <c r="Z556" t="s">
        <v>1049</v>
      </c>
    </row>
    <row r="557" spans="1:26">
      <c r="A557" t="s">
        <v>1256</v>
      </c>
      <c r="B557" t="s">
        <v>2094</v>
      </c>
      <c r="D557" t="s">
        <v>159</v>
      </c>
      <c r="R557" t="s">
        <v>1951</v>
      </c>
      <c r="S557" t="s">
        <v>2648</v>
      </c>
      <c r="Y557" t="s">
        <v>1181</v>
      </c>
      <c r="Z557" t="s">
        <v>775</v>
      </c>
    </row>
    <row r="558" spans="1:26">
      <c r="A558" t="s">
        <v>1256</v>
      </c>
      <c r="B558" t="s">
        <v>2095</v>
      </c>
      <c r="D558" t="s">
        <v>159</v>
      </c>
      <c r="R558" t="s">
        <v>1965</v>
      </c>
      <c r="S558" t="s">
        <v>2649</v>
      </c>
      <c r="Y558" t="s">
        <v>1181</v>
      </c>
      <c r="Z558" t="s">
        <v>776</v>
      </c>
    </row>
    <row r="559" spans="1:26">
      <c r="A559" t="s">
        <v>1257</v>
      </c>
      <c r="B559" t="s">
        <v>1015</v>
      </c>
      <c r="D559" t="s">
        <v>160</v>
      </c>
      <c r="R559" t="s">
        <v>1852</v>
      </c>
      <c r="S559" t="s">
        <v>2650</v>
      </c>
      <c r="Y559" t="s">
        <v>1181</v>
      </c>
      <c r="Z559" t="s">
        <v>781</v>
      </c>
    </row>
    <row r="560" spans="1:26">
      <c r="A560" t="s">
        <v>1257</v>
      </c>
      <c r="B560" t="s">
        <v>1017</v>
      </c>
      <c r="D560" t="s">
        <v>160</v>
      </c>
      <c r="R560" t="s">
        <v>1952</v>
      </c>
      <c r="S560" t="s">
        <v>2651</v>
      </c>
      <c r="Y560" t="s">
        <v>1181</v>
      </c>
      <c r="Z560" t="s">
        <v>778</v>
      </c>
    </row>
    <row r="561" spans="1:26">
      <c r="A561" t="s">
        <v>1257</v>
      </c>
      <c r="B561" t="s">
        <v>2096</v>
      </c>
      <c r="D561" t="s">
        <v>160</v>
      </c>
      <c r="R561" t="s">
        <v>1966</v>
      </c>
      <c r="S561" t="s">
        <v>2652</v>
      </c>
      <c r="Y561" t="s">
        <v>1181</v>
      </c>
      <c r="Z561" t="s">
        <v>777</v>
      </c>
    </row>
    <row r="562" spans="1:26">
      <c r="A562" t="s">
        <v>1257</v>
      </c>
      <c r="B562" t="s">
        <v>2097</v>
      </c>
      <c r="D562" t="s">
        <v>160</v>
      </c>
      <c r="R562" t="s">
        <v>1853</v>
      </c>
      <c r="S562" t="s">
        <v>2653</v>
      </c>
      <c r="Y562" t="s">
        <v>1181</v>
      </c>
      <c r="Z562" t="s">
        <v>780</v>
      </c>
    </row>
    <row r="563" spans="1:26">
      <c r="A563" t="s">
        <v>1258</v>
      </c>
      <c r="B563" t="s">
        <v>2098</v>
      </c>
      <c r="D563" t="s">
        <v>161</v>
      </c>
      <c r="R563" t="s">
        <v>1967</v>
      </c>
      <c r="S563" t="s">
        <v>2654</v>
      </c>
      <c r="Y563" t="s">
        <v>1181</v>
      </c>
      <c r="Z563" t="s">
        <v>783</v>
      </c>
    </row>
    <row r="564" spans="1:26">
      <c r="A564" t="s">
        <v>1258</v>
      </c>
      <c r="B564" t="s">
        <v>1024</v>
      </c>
      <c r="D564" t="s">
        <v>161</v>
      </c>
      <c r="R564" t="s">
        <v>1973</v>
      </c>
      <c r="S564" t="s">
        <v>2655</v>
      </c>
      <c r="Y564" t="s">
        <v>1181</v>
      </c>
      <c r="Z564" t="s">
        <v>779</v>
      </c>
    </row>
    <row r="565" spans="1:26">
      <c r="A565" t="s">
        <v>1258</v>
      </c>
      <c r="B565" t="s">
        <v>1020</v>
      </c>
      <c r="D565" t="s">
        <v>161</v>
      </c>
      <c r="R565" t="s">
        <v>1979</v>
      </c>
      <c r="S565" t="s">
        <v>2656</v>
      </c>
      <c r="Y565" t="s">
        <v>1181</v>
      </c>
      <c r="Z565" t="s">
        <v>772</v>
      </c>
    </row>
    <row r="566" spans="1:26">
      <c r="A566" t="s">
        <v>1258</v>
      </c>
      <c r="B566" t="s">
        <v>2099</v>
      </c>
      <c r="D566" t="s">
        <v>161</v>
      </c>
      <c r="R566" t="s">
        <v>1776</v>
      </c>
      <c r="S566" t="s">
        <v>2657</v>
      </c>
      <c r="Y566" t="s">
        <v>1181</v>
      </c>
      <c r="Z566" t="s">
        <v>770</v>
      </c>
    </row>
    <row r="567" spans="1:26">
      <c r="A567" t="s">
        <v>1258</v>
      </c>
      <c r="B567" t="s">
        <v>2100</v>
      </c>
      <c r="D567" t="s">
        <v>161</v>
      </c>
      <c r="R567" t="s">
        <v>1779</v>
      </c>
      <c r="S567" t="s">
        <v>2658</v>
      </c>
      <c r="Y567" t="s">
        <v>1181</v>
      </c>
      <c r="Z567" t="s">
        <v>773</v>
      </c>
    </row>
    <row r="568" spans="1:26">
      <c r="A568" t="s">
        <v>1258</v>
      </c>
      <c r="B568" t="s">
        <v>2101</v>
      </c>
      <c r="D568" t="s">
        <v>161</v>
      </c>
      <c r="R568" t="s">
        <v>1980</v>
      </c>
      <c r="S568" t="s">
        <v>2659</v>
      </c>
      <c r="Y568" t="s">
        <v>1270</v>
      </c>
      <c r="Z568" t="s">
        <v>1055</v>
      </c>
    </row>
    <row r="569" spans="1:26">
      <c r="A569" t="s">
        <v>1258</v>
      </c>
      <c r="B569" t="s">
        <v>2102</v>
      </c>
      <c r="D569" t="s">
        <v>161</v>
      </c>
      <c r="R569" t="s">
        <v>1780</v>
      </c>
      <c r="S569" t="s">
        <v>2660</v>
      </c>
      <c r="Y569" t="s">
        <v>1260</v>
      </c>
      <c r="Z569" t="s">
        <v>1028</v>
      </c>
    </row>
    <row r="570" spans="1:26">
      <c r="A570" t="s">
        <v>1259</v>
      </c>
      <c r="B570" t="s">
        <v>2103</v>
      </c>
      <c r="D570" t="s">
        <v>162</v>
      </c>
      <c r="R570" t="s">
        <v>1832</v>
      </c>
      <c r="S570" t="s">
        <v>2661</v>
      </c>
      <c r="Y570" t="s">
        <v>1260</v>
      </c>
      <c r="Z570" t="s">
        <v>1027</v>
      </c>
    </row>
    <row r="571" spans="1:26">
      <c r="A571" t="s">
        <v>1259</v>
      </c>
      <c r="B571" t="s">
        <v>2104</v>
      </c>
      <c r="D571" t="s">
        <v>162</v>
      </c>
      <c r="R571" t="s">
        <v>1881</v>
      </c>
      <c r="S571" t="s">
        <v>1616</v>
      </c>
      <c r="Y571" t="s">
        <v>1247</v>
      </c>
      <c r="Z571" t="s">
        <v>988</v>
      </c>
    </row>
    <row r="572" spans="1:26">
      <c r="A572" t="s">
        <v>1260</v>
      </c>
      <c r="B572" t="s">
        <v>1028</v>
      </c>
      <c r="D572" t="s">
        <v>163</v>
      </c>
      <c r="R572" t="s">
        <v>1802</v>
      </c>
      <c r="S572" t="s">
        <v>1596</v>
      </c>
      <c r="Y572" t="s">
        <v>1181</v>
      </c>
      <c r="Z572" t="s">
        <v>782</v>
      </c>
    </row>
    <row r="573" spans="1:26">
      <c r="A573" t="s">
        <v>1260</v>
      </c>
      <c r="B573" t="s">
        <v>2105</v>
      </c>
      <c r="D573" t="s">
        <v>163</v>
      </c>
      <c r="R573" t="s">
        <v>1892</v>
      </c>
      <c r="S573" t="s">
        <v>2662</v>
      </c>
      <c r="Y573" t="s">
        <v>1195</v>
      </c>
      <c r="Z573" t="s">
        <v>826</v>
      </c>
    </row>
    <row r="574" spans="1:26">
      <c r="A574" t="s">
        <v>1261</v>
      </c>
      <c r="B574" t="s">
        <v>2106</v>
      </c>
      <c r="D574" t="s">
        <v>1029</v>
      </c>
      <c r="R574" t="s">
        <v>1893</v>
      </c>
      <c r="S574" t="s">
        <v>2663</v>
      </c>
      <c r="Y574" t="s">
        <v>1195</v>
      </c>
      <c r="Z574" t="s">
        <v>823</v>
      </c>
    </row>
    <row r="575" spans="1:26">
      <c r="A575" t="s">
        <v>1262</v>
      </c>
      <c r="B575" t="s">
        <v>1030</v>
      </c>
      <c r="D575" t="s">
        <v>165</v>
      </c>
      <c r="R575" t="s">
        <v>1854</v>
      </c>
      <c r="S575" t="s">
        <v>2664</v>
      </c>
      <c r="Y575" t="s">
        <v>1195</v>
      </c>
      <c r="Z575" t="s">
        <v>824</v>
      </c>
    </row>
    <row r="576" spans="1:26">
      <c r="A576" t="s">
        <v>1262</v>
      </c>
      <c r="B576" t="s">
        <v>1033</v>
      </c>
      <c r="D576" t="s">
        <v>165</v>
      </c>
      <c r="R576" t="s">
        <v>1720</v>
      </c>
      <c r="S576" t="s">
        <v>2665</v>
      </c>
      <c r="Y576" t="s">
        <v>1149</v>
      </c>
      <c r="Z576" t="s">
        <v>649</v>
      </c>
    </row>
    <row r="577" spans="1:26">
      <c r="A577" t="s">
        <v>1262</v>
      </c>
      <c r="B577" t="s">
        <v>2107</v>
      </c>
      <c r="D577" t="s">
        <v>165</v>
      </c>
      <c r="R577" t="s">
        <v>1743</v>
      </c>
      <c r="S577" t="s">
        <v>2666</v>
      </c>
      <c r="Y577" t="s">
        <v>1251</v>
      </c>
      <c r="Z577" t="s">
        <v>998</v>
      </c>
    </row>
    <row r="578" spans="1:26">
      <c r="A578" t="s">
        <v>1262</v>
      </c>
      <c r="B578" t="s">
        <v>2108</v>
      </c>
      <c r="D578" t="s">
        <v>165</v>
      </c>
      <c r="R578" t="s">
        <v>1898</v>
      </c>
      <c r="S578" t="s">
        <v>2667</v>
      </c>
      <c r="Y578" t="s">
        <v>1251</v>
      </c>
      <c r="Z578" t="s">
        <v>996</v>
      </c>
    </row>
    <row r="579" spans="1:26">
      <c r="A579" t="s">
        <v>1263</v>
      </c>
      <c r="B579" t="s">
        <v>1034</v>
      </c>
      <c r="D579" t="s">
        <v>166</v>
      </c>
      <c r="R579" t="s">
        <v>2056</v>
      </c>
      <c r="S579" t="s">
        <v>1620</v>
      </c>
      <c r="Y579" t="s">
        <v>1291</v>
      </c>
      <c r="Z579" t="s">
        <v>1105</v>
      </c>
    </row>
    <row r="580" spans="1:26">
      <c r="A580" t="s">
        <v>1264</v>
      </c>
      <c r="B580" t="s">
        <v>2109</v>
      </c>
      <c r="D580" t="s">
        <v>167</v>
      </c>
      <c r="R580" t="s">
        <v>2062</v>
      </c>
      <c r="S580" t="s">
        <v>2668</v>
      </c>
      <c r="Y580" t="s">
        <v>1291</v>
      </c>
      <c r="Z580" t="s">
        <v>1106</v>
      </c>
    </row>
    <row r="581" spans="1:26">
      <c r="A581" t="s">
        <v>1264</v>
      </c>
      <c r="B581" t="s">
        <v>1039</v>
      </c>
      <c r="D581" t="s">
        <v>167</v>
      </c>
      <c r="R581" t="s">
        <v>2071</v>
      </c>
      <c r="S581" t="s">
        <v>1640</v>
      </c>
      <c r="Y581" t="s">
        <v>1291</v>
      </c>
      <c r="Z581" t="s">
        <v>1107</v>
      </c>
    </row>
    <row r="582" spans="1:26">
      <c r="A582" t="s">
        <v>1264</v>
      </c>
      <c r="B582" t="s">
        <v>1040</v>
      </c>
      <c r="D582" t="s">
        <v>167</v>
      </c>
      <c r="R582" t="s">
        <v>2095</v>
      </c>
      <c r="S582" t="s">
        <v>2669</v>
      </c>
      <c r="Y582" t="s">
        <v>1213</v>
      </c>
      <c r="Z582" t="s">
        <v>884</v>
      </c>
    </row>
    <row r="583" spans="1:26">
      <c r="A583" t="s">
        <v>1264</v>
      </c>
      <c r="B583" t="s">
        <v>1038</v>
      </c>
      <c r="D583" t="s">
        <v>167</v>
      </c>
      <c r="R583" t="s">
        <v>1721</v>
      </c>
      <c r="S583" t="s">
        <v>2670</v>
      </c>
      <c r="Y583" t="s">
        <v>1213</v>
      </c>
      <c r="Z583" t="s">
        <v>883</v>
      </c>
    </row>
    <row r="584" spans="1:26">
      <c r="A584" t="s">
        <v>1264</v>
      </c>
      <c r="B584" t="s">
        <v>2110</v>
      </c>
      <c r="D584" t="s">
        <v>167</v>
      </c>
      <c r="R584" t="s">
        <v>1963</v>
      </c>
      <c r="S584" t="s">
        <v>2671</v>
      </c>
      <c r="Y584" t="s">
        <v>1244</v>
      </c>
      <c r="Z584" t="s">
        <v>974</v>
      </c>
    </row>
    <row r="585" spans="1:26">
      <c r="A585" t="s">
        <v>1264</v>
      </c>
      <c r="B585" t="s">
        <v>2111</v>
      </c>
      <c r="D585" t="s">
        <v>167</v>
      </c>
      <c r="R585" t="s">
        <v>1762</v>
      </c>
      <c r="S585" t="s">
        <v>2672</v>
      </c>
      <c r="Y585" t="s">
        <v>1244</v>
      </c>
      <c r="Z585" t="s">
        <v>975</v>
      </c>
    </row>
    <row r="586" spans="1:26">
      <c r="A586" t="s">
        <v>1264</v>
      </c>
      <c r="B586" t="s">
        <v>2112</v>
      </c>
      <c r="D586" t="s">
        <v>167</v>
      </c>
      <c r="R586" t="s">
        <v>1856</v>
      </c>
      <c r="S586" t="s">
        <v>1614</v>
      </c>
      <c r="Y586" t="s">
        <v>1244</v>
      </c>
      <c r="Z586" t="s">
        <v>976</v>
      </c>
    </row>
    <row r="587" spans="1:26">
      <c r="A587" t="s">
        <v>1264</v>
      </c>
      <c r="B587" t="s">
        <v>2113</v>
      </c>
      <c r="D587" t="s">
        <v>167</v>
      </c>
      <c r="R587" t="s">
        <v>2037</v>
      </c>
      <c r="S587" t="s">
        <v>2673</v>
      </c>
      <c r="Y587" t="s">
        <v>1228</v>
      </c>
      <c r="Z587" t="s">
        <v>936</v>
      </c>
    </row>
    <row r="588" spans="1:26">
      <c r="A588" t="s">
        <v>1265</v>
      </c>
      <c r="B588" t="s">
        <v>1044</v>
      </c>
      <c r="D588" t="s">
        <v>167</v>
      </c>
      <c r="R588" t="s">
        <v>2040</v>
      </c>
      <c r="S588" t="s">
        <v>2674</v>
      </c>
      <c r="Y588" t="s">
        <v>1219</v>
      </c>
      <c r="Z588" t="s">
        <v>900</v>
      </c>
    </row>
    <row r="589" spans="1:26">
      <c r="A589" t="s">
        <v>1265</v>
      </c>
      <c r="B589" t="s">
        <v>1046</v>
      </c>
      <c r="D589" t="s">
        <v>167</v>
      </c>
      <c r="R589" t="s">
        <v>2091</v>
      </c>
      <c r="S589" t="s">
        <v>2675</v>
      </c>
      <c r="Y589" t="s">
        <v>1219</v>
      </c>
      <c r="Z589" t="s">
        <v>902</v>
      </c>
    </row>
    <row r="590" spans="1:26">
      <c r="A590" t="s">
        <v>1265</v>
      </c>
      <c r="B590" t="s">
        <v>2114</v>
      </c>
      <c r="D590" t="s">
        <v>167</v>
      </c>
      <c r="R590" t="s">
        <v>2015</v>
      </c>
      <c r="S590" t="s">
        <v>2676</v>
      </c>
      <c r="Y590" t="s">
        <v>1219</v>
      </c>
      <c r="Z590" t="s">
        <v>901</v>
      </c>
    </row>
    <row r="591" spans="1:26">
      <c r="A591" t="s">
        <v>1265</v>
      </c>
      <c r="B591" t="s">
        <v>2115</v>
      </c>
      <c r="D591" t="s">
        <v>167</v>
      </c>
      <c r="R591" t="s">
        <v>2016</v>
      </c>
      <c r="S591" t="s">
        <v>2677</v>
      </c>
      <c r="Y591" t="s">
        <v>1219</v>
      </c>
      <c r="Z591" t="s">
        <v>899</v>
      </c>
    </row>
    <row r="592" spans="1:26">
      <c r="A592" t="s">
        <v>1266</v>
      </c>
      <c r="B592" t="s">
        <v>2116</v>
      </c>
      <c r="D592" t="s">
        <v>168</v>
      </c>
      <c r="R592" t="s">
        <v>2145</v>
      </c>
      <c r="S592" t="s">
        <v>2678</v>
      </c>
      <c r="Y592" t="s">
        <v>1253</v>
      </c>
      <c r="Z592" t="s">
        <v>1000</v>
      </c>
    </row>
    <row r="593" spans="1:19">
      <c r="A593" t="s">
        <v>1267</v>
      </c>
      <c r="B593" t="s">
        <v>2117</v>
      </c>
      <c r="D593" t="s">
        <v>169</v>
      </c>
      <c r="R593" t="s">
        <v>2158</v>
      </c>
      <c r="S593" t="s">
        <v>1632</v>
      </c>
    </row>
    <row r="594" spans="1:19">
      <c r="A594" t="s">
        <v>1267</v>
      </c>
      <c r="B594" t="s">
        <v>2118</v>
      </c>
      <c r="D594" t="s">
        <v>169</v>
      </c>
      <c r="R594" t="s">
        <v>2159</v>
      </c>
      <c r="S594" t="s">
        <v>1633</v>
      </c>
    </row>
    <row r="595" spans="1:19">
      <c r="A595" t="s">
        <v>1268</v>
      </c>
      <c r="B595" t="s">
        <v>1050</v>
      </c>
      <c r="D595" t="s">
        <v>170</v>
      </c>
      <c r="R595" t="s">
        <v>2088</v>
      </c>
      <c r="S595" t="s">
        <v>1590</v>
      </c>
    </row>
    <row r="596" spans="1:19">
      <c r="A596" t="s">
        <v>1268</v>
      </c>
      <c r="B596" t="s">
        <v>2119</v>
      </c>
      <c r="D596" t="s">
        <v>170</v>
      </c>
      <c r="R596" t="s">
        <v>1806</v>
      </c>
      <c r="S596" t="s">
        <v>2679</v>
      </c>
    </row>
    <row r="597" spans="1:19">
      <c r="A597" t="s">
        <v>1268</v>
      </c>
      <c r="B597" t="s">
        <v>2120</v>
      </c>
      <c r="D597" t="s">
        <v>170</v>
      </c>
      <c r="R597" t="s">
        <v>1704</v>
      </c>
      <c r="S597" t="s">
        <v>2680</v>
      </c>
    </row>
    <row r="598" spans="1:19">
      <c r="A598" t="s">
        <v>1269</v>
      </c>
      <c r="B598" t="s">
        <v>2121</v>
      </c>
      <c r="D598" t="s">
        <v>171</v>
      </c>
      <c r="R598" t="s">
        <v>1705</v>
      </c>
      <c r="S598" t="s">
        <v>2681</v>
      </c>
    </row>
    <row r="599" spans="1:19">
      <c r="A599" t="s">
        <v>1270</v>
      </c>
      <c r="B599" t="s">
        <v>2122</v>
      </c>
      <c r="D599" t="s">
        <v>172</v>
      </c>
      <c r="R599" t="s">
        <v>1790</v>
      </c>
      <c r="S599" t="s">
        <v>2682</v>
      </c>
    </row>
    <row r="600" spans="1:19">
      <c r="A600" t="s">
        <v>1270</v>
      </c>
      <c r="B600" t="s">
        <v>1055</v>
      </c>
      <c r="D600" t="s">
        <v>172</v>
      </c>
      <c r="R600" t="s">
        <v>1985</v>
      </c>
      <c r="S600" t="s">
        <v>2683</v>
      </c>
    </row>
    <row r="601" spans="1:19">
      <c r="A601" t="s">
        <v>1270</v>
      </c>
      <c r="B601" t="s">
        <v>2123</v>
      </c>
      <c r="D601" t="s">
        <v>172</v>
      </c>
      <c r="R601" t="s">
        <v>1993</v>
      </c>
      <c r="S601" t="s">
        <v>2684</v>
      </c>
    </row>
    <row r="602" spans="1:19">
      <c r="A602" t="s">
        <v>1270</v>
      </c>
      <c r="B602" t="s">
        <v>2124</v>
      </c>
      <c r="D602" t="s">
        <v>172</v>
      </c>
      <c r="R602" t="s">
        <v>2048</v>
      </c>
      <c r="S602" t="s">
        <v>2685</v>
      </c>
    </row>
    <row r="603" spans="1:19">
      <c r="A603" t="s">
        <v>1271</v>
      </c>
      <c r="B603" t="s">
        <v>2125</v>
      </c>
      <c r="D603" t="s">
        <v>164</v>
      </c>
      <c r="R603" t="s">
        <v>2049</v>
      </c>
      <c r="S603" t="s">
        <v>2686</v>
      </c>
    </row>
    <row r="604" spans="1:19">
      <c r="A604" t="s">
        <v>1272</v>
      </c>
      <c r="B604" t="s">
        <v>2126</v>
      </c>
      <c r="D604" t="s">
        <v>173</v>
      </c>
      <c r="R604" t="s">
        <v>2064</v>
      </c>
      <c r="S604" t="s">
        <v>2687</v>
      </c>
    </row>
    <row r="605" spans="1:19">
      <c r="A605" t="s">
        <v>1272</v>
      </c>
      <c r="B605" t="s">
        <v>2127</v>
      </c>
      <c r="D605" t="s">
        <v>173</v>
      </c>
      <c r="R605" t="s">
        <v>2097</v>
      </c>
      <c r="S605" t="s">
        <v>2688</v>
      </c>
    </row>
    <row r="606" spans="1:19">
      <c r="A606" t="s">
        <v>1273</v>
      </c>
      <c r="B606" t="s">
        <v>1059</v>
      </c>
      <c r="D606" t="s">
        <v>174</v>
      </c>
      <c r="R606" t="s">
        <v>2105</v>
      </c>
      <c r="S606" t="s">
        <v>2689</v>
      </c>
    </row>
    <row r="607" spans="1:19">
      <c r="A607" t="s">
        <v>1274</v>
      </c>
      <c r="B607" t="s">
        <v>2128</v>
      </c>
      <c r="D607" t="s">
        <v>175</v>
      </c>
      <c r="R607" t="s">
        <v>2131</v>
      </c>
      <c r="S607" t="s">
        <v>2690</v>
      </c>
    </row>
    <row r="608" spans="1:19">
      <c r="A608" t="s">
        <v>1275</v>
      </c>
      <c r="B608" t="s">
        <v>1061</v>
      </c>
      <c r="D608" t="s">
        <v>108</v>
      </c>
      <c r="R608" t="s">
        <v>2065</v>
      </c>
      <c r="S608" t="s">
        <v>2691</v>
      </c>
    </row>
    <row r="609" spans="1:19">
      <c r="A609" t="s">
        <v>1275</v>
      </c>
      <c r="B609" t="s">
        <v>1062</v>
      </c>
      <c r="D609" t="s">
        <v>108</v>
      </c>
      <c r="R609" t="s">
        <v>2148</v>
      </c>
      <c r="S609" t="s">
        <v>2692</v>
      </c>
    </row>
    <row r="610" spans="1:19">
      <c r="A610" t="s">
        <v>1276</v>
      </c>
      <c r="B610" t="s">
        <v>1066</v>
      </c>
      <c r="D610" t="s">
        <v>176</v>
      </c>
      <c r="R610" t="s">
        <v>1770</v>
      </c>
      <c r="S610" t="s">
        <v>2693</v>
      </c>
    </row>
    <row r="611" spans="1:19">
      <c r="A611" t="s">
        <v>1276</v>
      </c>
      <c r="B611" t="s">
        <v>2129</v>
      </c>
      <c r="D611" t="s">
        <v>176</v>
      </c>
      <c r="R611" t="s">
        <v>1814</v>
      </c>
      <c r="S611" t="s">
        <v>2694</v>
      </c>
    </row>
    <row r="612" spans="1:19">
      <c r="A612" t="s">
        <v>1276</v>
      </c>
      <c r="B612" t="s">
        <v>2130</v>
      </c>
      <c r="D612" t="s">
        <v>176</v>
      </c>
      <c r="R612" t="s">
        <v>1828</v>
      </c>
      <c r="S612" t="s">
        <v>2695</v>
      </c>
    </row>
    <row r="613" spans="1:19">
      <c r="A613" t="s">
        <v>1276</v>
      </c>
      <c r="B613" t="s">
        <v>2131</v>
      </c>
      <c r="D613" t="s">
        <v>176</v>
      </c>
      <c r="R613" t="s">
        <v>1953</v>
      </c>
      <c r="S613" t="s">
        <v>2696</v>
      </c>
    </row>
    <row r="614" spans="1:19">
      <c r="A614" t="s">
        <v>1277</v>
      </c>
      <c r="B614" t="s">
        <v>2132</v>
      </c>
      <c r="D614" t="s">
        <v>177</v>
      </c>
      <c r="R614" t="s">
        <v>1944</v>
      </c>
      <c r="S614" t="s">
        <v>2697</v>
      </c>
    </row>
    <row r="615" spans="1:19">
      <c r="A615" t="s">
        <v>1278</v>
      </c>
      <c r="B615" t="s">
        <v>2133</v>
      </c>
      <c r="D615" t="s">
        <v>179</v>
      </c>
      <c r="R615" t="s">
        <v>2057</v>
      </c>
      <c r="S615" t="s">
        <v>2698</v>
      </c>
    </row>
    <row r="616" spans="1:19">
      <c r="A616" t="s">
        <v>1278</v>
      </c>
      <c r="B616" t="s">
        <v>2134</v>
      </c>
      <c r="D616" t="s">
        <v>179</v>
      </c>
      <c r="R616" t="s">
        <v>2080</v>
      </c>
      <c r="S616" t="s">
        <v>2699</v>
      </c>
    </row>
    <row r="617" spans="1:19">
      <c r="A617" t="s">
        <v>1279</v>
      </c>
      <c r="B617" t="s">
        <v>2135</v>
      </c>
      <c r="D617" t="s">
        <v>180</v>
      </c>
      <c r="R617" t="s">
        <v>1730</v>
      </c>
      <c r="S617" t="s">
        <v>2700</v>
      </c>
    </row>
    <row r="618" spans="1:19">
      <c r="A618" t="s">
        <v>1279</v>
      </c>
      <c r="B618" t="s">
        <v>2136</v>
      </c>
      <c r="D618" t="s">
        <v>180</v>
      </c>
      <c r="R618" t="s">
        <v>2113</v>
      </c>
      <c r="S618" t="s">
        <v>2701</v>
      </c>
    </row>
    <row r="619" spans="1:19">
      <c r="A619" t="s">
        <v>1279</v>
      </c>
      <c r="B619" t="s">
        <v>2137</v>
      </c>
      <c r="D619" t="s">
        <v>180</v>
      </c>
      <c r="R619" t="s">
        <v>2124</v>
      </c>
      <c r="S619" t="s">
        <v>1608</v>
      </c>
    </row>
    <row r="620" spans="1:19">
      <c r="A620" t="s">
        <v>1280</v>
      </c>
      <c r="B620" t="s">
        <v>2138</v>
      </c>
      <c r="D620" t="s">
        <v>181</v>
      </c>
      <c r="R620" t="s">
        <v>1807</v>
      </c>
      <c r="S620" t="s">
        <v>2702</v>
      </c>
    </row>
    <row r="621" spans="1:19">
      <c r="A621" t="s">
        <v>1280</v>
      </c>
      <c r="B621" t="s">
        <v>2139</v>
      </c>
      <c r="D621" t="s">
        <v>181</v>
      </c>
      <c r="R621" t="s">
        <v>1862</v>
      </c>
      <c r="S621" t="s">
        <v>2703</v>
      </c>
    </row>
    <row r="622" spans="1:19">
      <c r="A622" t="s">
        <v>1281</v>
      </c>
      <c r="B622" t="s">
        <v>2140</v>
      </c>
      <c r="D622" t="s">
        <v>182</v>
      </c>
      <c r="R622" t="s">
        <v>1712</v>
      </c>
      <c r="S622" t="s">
        <v>2704</v>
      </c>
    </row>
    <row r="623" spans="1:19">
      <c r="A623" t="s">
        <v>1281</v>
      </c>
      <c r="B623" t="s">
        <v>2141</v>
      </c>
      <c r="D623" t="s">
        <v>182</v>
      </c>
      <c r="R623" t="s">
        <v>1737</v>
      </c>
      <c r="S623" t="s">
        <v>2705</v>
      </c>
    </row>
    <row r="624" spans="1:19">
      <c r="A624" t="s">
        <v>1282</v>
      </c>
      <c r="B624" t="s">
        <v>1077</v>
      </c>
      <c r="D624" t="s">
        <v>183</v>
      </c>
      <c r="R624" t="s">
        <v>1936</v>
      </c>
      <c r="S624" t="s">
        <v>2706</v>
      </c>
    </row>
    <row r="625" spans="1:19">
      <c r="A625" t="s">
        <v>1283</v>
      </c>
      <c r="B625" t="s">
        <v>1080</v>
      </c>
      <c r="D625" t="s">
        <v>1078</v>
      </c>
      <c r="R625" t="s">
        <v>1757</v>
      </c>
      <c r="S625" t="s">
        <v>2707</v>
      </c>
    </row>
    <row r="626" spans="1:19">
      <c r="A626" t="s">
        <v>1283</v>
      </c>
      <c r="B626" t="s">
        <v>1083</v>
      </c>
      <c r="D626" t="s">
        <v>1078</v>
      </c>
      <c r="R626" t="s">
        <v>1777</v>
      </c>
      <c r="S626" t="s">
        <v>1576</v>
      </c>
    </row>
    <row r="627" spans="1:19">
      <c r="A627" t="s">
        <v>1283</v>
      </c>
      <c r="B627" t="s">
        <v>1088</v>
      </c>
      <c r="D627" t="s">
        <v>1078</v>
      </c>
      <c r="R627" t="s">
        <v>1955</v>
      </c>
      <c r="S627" t="s">
        <v>2708</v>
      </c>
    </row>
    <row r="628" spans="1:19">
      <c r="A628" t="s">
        <v>1283</v>
      </c>
      <c r="B628" t="s">
        <v>1082</v>
      </c>
      <c r="D628" t="s">
        <v>1078</v>
      </c>
      <c r="R628" t="s">
        <v>1833</v>
      </c>
      <c r="S628" t="s">
        <v>2709</v>
      </c>
    </row>
    <row r="629" spans="1:19">
      <c r="A629" t="s">
        <v>1283</v>
      </c>
      <c r="B629" t="s">
        <v>1089</v>
      </c>
      <c r="D629" t="s">
        <v>1078</v>
      </c>
      <c r="R629" t="s">
        <v>1754</v>
      </c>
      <c r="S629" t="s">
        <v>2710</v>
      </c>
    </row>
    <row r="630" spans="1:19">
      <c r="A630" t="s">
        <v>1283</v>
      </c>
      <c r="B630" t="s">
        <v>1081</v>
      </c>
      <c r="D630" t="s">
        <v>1078</v>
      </c>
      <c r="R630" t="s">
        <v>1821</v>
      </c>
      <c r="S630" t="s">
        <v>2711</v>
      </c>
    </row>
    <row r="631" spans="1:19">
      <c r="A631" t="s">
        <v>1283</v>
      </c>
      <c r="B631" t="s">
        <v>1079</v>
      </c>
      <c r="D631" t="s">
        <v>1078</v>
      </c>
      <c r="R631" t="s">
        <v>1899</v>
      </c>
      <c r="S631" t="s">
        <v>2712</v>
      </c>
    </row>
    <row r="632" spans="1:19">
      <c r="A632" t="s">
        <v>1283</v>
      </c>
      <c r="B632" t="s">
        <v>1084</v>
      </c>
      <c r="D632" t="s">
        <v>1078</v>
      </c>
      <c r="R632" t="s">
        <v>1983</v>
      </c>
      <c r="S632" t="s">
        <v>2713</v>
      </c>
    </row>
    <row r="633" spans="1:19">
      <c r="A633" t="s">
        <v>1283</v>
      </c>
      <c r="B633" t="s">
        <v>1085</v>
      </c>
      <c r="D633" t="s">
        <v>1078</v>
      </c>
      <c r="R633" t="s">
        <v>2082</v>
      </c>
      <c r="S633" t="s">
        <v>2714</v>
      </c>
    </row>
    <row r="634" spans="1:19">
      <c r="A634" t="s">
        <v>1283</v>
      </c>
      <c r="B634" t="s">
        <v>1087</v>
      </c>
      <c r="D634" t="s">
        <v>1078</v>
      </c>
      <c r="R634" t="s">
        <v>1984</v>
      </c>
      <c r="S634" t="s">
        <v>2715</v>
      </c>
    </row>
    <row r="635" spans="1:19">
      <c r="A635" t="s">
        <v>1283</v>
      </c>
      <c r="B635" t="s">
        <v>1086</v>
      </c>
      <c r="D635" t="s">
        <v>1078</v>
      </c>
      <c r="R635" t="s">
        <v>1949</v>
      </c>
      <c r="S635" t="s">
        <v>2716</v>
      </c>
    </row>
    <row r="636" spans="1:19">
      <c r="A636" t="s">
        <v>1284</v>
      </c>
      <c r="B636" t="s">
        <v>2142</v>
      </c>
      <c r="D636" t="s">
        <v>178</v>
      </c>
      <c r="R636" t="s">
        <v>2041</v>
      </c>
      <c r="S636" t="s">
        <v>2717</v>
      </c>
    </row>
    <row r="637" spans="1:19">
      <c r="A637" t="s">
        <v>1284</v>
      </c>
      <c r="B637" t="s">
        <v>2143</v>
      </c>
      <c r="D637" t="s">
        <v>178</v>
      </c>
      <c r="R637" t="s">
        <v>2066</v>
      </c>
      <c r="S637" t="s">
        <v>2718</v>
      </c>
    </row>
    <row r="638" spans="1:19">
      <c r="A638" t="s">
        <v>1284</v>
      </c>
      <c r="B638" t="s">
        <v>2144</v>
      </c>
      <c r="D638" t="s">
        <v>178</v>
      </c>
      <c r="R638" t="s">
        <v>2092</v>
      </c>
      <c r="S638" t="s">
        <v>2719</v>
      </c>
    </row>
    <row r="639" spans="1:19">
      <c r="A639" t="s">
        <v>1284</v>
      </c>
      <c r="B639" t="s">
        <v>2145</v>
      </c>
      <c r="D639" t="s">
        <v>178</v>
      </c>
      <c r="R639" t="s">
        <v>2086</v>
      </c>
      <c r="S639" t="s">
        <v>2720</v>
      </c>
    </row>
    <row r="640" spans="1:19">
      <c r="A640" t="s">
        <v>1285</v>
      </c>
      <c r="B640" t="s">
        <v>2146</v>
      </c>
      <c r="D640" t="s">
        <v>184</v>
      </c>
      <c r="R640" t="s">
        <v>1876</v>
      </c>
      <c r="S640" t="s">
        <v>2721</v>
      </c>
    </row>
    <row r="641" spans="1:19">
      <c r="A641" t="s">
        <v>1285</v>
      </c>
      <c r="B641" t="s">
        <v>2147</v>
      </c>
      <c r="D641" t="s">
        <v>184</v>
      </c>
      <c r="R641" t="s">
        <v>1877</v>
      </c>
      <c r="S641" t="s">
        <v>2722</v>
      </c>
    </row>
    <row r="642" spans="1:19">
      <c r="A642" t="s">
        <v>1285</v>
      </c>
      <c r="B642" t="s">
        <v>2148</v>
      </c>
      <c r="D642" t="s">
        <v>184</v>
      </c>
      <c r="R642" t="s">
        <v>1878</v>
      </c>
      <c r="S642" t="s">
        <v>2723</v>
      </c>
    </row>
    <row r="643" spans="1:19">
      <c r="A643" t="s">
        <v>1286</v>
      </c>
      <c r="B643" t="s">
        <v>2149</v>
      </c>
      <c r="D643" t="s">
        <v>185</v>
      </c>
      <c r="R643" t="s">
        <v>1986</v>
      </c>
      <c r="S643" t="s">
        <v>2724</v>
      </c>
    </row>
    <row r="644" spans="1:19">
      <c r="A644" t="s">
        <v>1286</v>
      </c>
      <c r="B644" t="s">
        <v>2150</v>
      </c>
      <c r="D644" t="s">
        <v>185</v>
      </c>
      <c r="R644" t="s">
        <v>2104</v>
      </c>
      <c r="S644" t="s">
        <v>2725</v>
      </c>
    </row>
    <row r="645" spans="1:19">
      <c r="A645" t="s">
        <v>1287</v>
      </c>
      <c r="B645" t="s">
        <v>2151</v>
      </c>
      <c r="D645" t="s">
        <v>186</v>
      </c>
      <c r="R645" t="s">
        <v>2139</v>
      </c>
      <c r="S645" t="s">
        <v>2726</v>
      </c>
    </row>
    <row r="646" spans="1:19">
      <c r="A646" t="s">
        <v>1287</v>
      </c>
      <c r="B646" t="s">
        <v>2152</v>
      </c>
      <c r="D646" t="s">
        <v>186</v>
      </c>
      <c r="R646" t="s">
        <v>2141</v>
      </c>
      <c r="S646" t="s">
        <v>2727</v>
      </c>
    </row>
    <row r="647" spans="1:19">
      <c r="A647" t="s">
        <v>1287</v>
      </c>
      <c r="B647" t="s">
        <v>2153</v>
      </c>
      <c r="D647" t="s">
        <v>186</v>
      </c>
      <c r="R647" t="s">
        <v>2154</v>
      </c>
      <c r="S647" t="s">
        <v>2728</v>
      </c>
    </row>
    <row r="648" spans="1:19">
      <c r="A648" t="s">
        <v>1288</v>
      </c>
      <c r="B648" t="s">
        <v>2154</v>
      </c>
      <c r="D648" t="s">
        <v>187</v>
      </c>
    </row>
    <row r="649" spans="1:19">
      <c r="A649" t="s">
        <v>1289</v>
      </c>
      <c r="B649" t="s">
        <v>2155</v>
      </c>
      <c r="D649" t="s">
        <v>188</v>
      </c>
    </row>
    <row r="650" spans="1:19">
      <c r="A650" t="s">
        <v>1290</v>
      </c>
      <c r="B650" t="s">
        <v>2156</v>
      </c>
      <c r="D650" t="s">
        <v>189</v>
      </c>
    </row>
    <row r="651" spans="1:19">
      <c r="A651" t="s">
        <v>1291</v>
      </c>
      <c r="B651" t="s">
        <v>2157</v>
      </c>
      <c r="D651" t="s">
        <v>190</v>
      </c>
    </row>
    <row r="652" spans="1:19">
      <c r="A652" t="s">
        <v>1291</v>
      </c>
      <c r="B652" t="s">
        <v>1108</v>
      </c>
      <c r="D652" t="s">
        <v>190</v>
      </c>
    </row>
    <row r="653" spans="1:19">
      <c r="A653" t="s">
        <v>1291</v>
      </c>
      <c r="B653" t="s">
        <v>2158</v>
      </c>
      <c r="D653" t="s">
        <v>190</v>
      </c>
    </row>
    <row r="654" spans="1:19">
      <c r="A654" t="s">
        <v>1291</v>
      </c>
      <c r="B654" t="s">
        <v>2159</v>
      </c>
      <c r="D654" t="s">
        <v>190</v>
      </c>
    </row>
    <row r="655" spans="1:19">
      <c r="A655" t="s">
        <v>1292</v>
      </c>
      <c r="B655" t="s">
        <v>2160</v>
      </c>
      <c r="D655" t="s">
        <v>191</v>
      </c>
    </row>
    <row r="656" spans="1:19">
      <c r="A656" t="s">
        <v>1292</v>
      </c>
      <c r="B656" t="s">
        <v>1110</v>
      </c>
      <c r="D656" t="s">
        <v>191</v>
      </c>
    </row>
    <row r="657" spans="1:4">
      <c r="A657" t="s">
        <v>1292</v>
      </c>
      <c r="B657" t="s">
        <v>2161</v>
      </c>
      <c r="D657" t="s">
        <v>191</v>
      </c>
    </row>
  </sheetData>
  <pageMargins left="0.7" right="0.7" top="0.75" bottom="0.75" header="0.3" footer="0.3"/>
  <pageSetup paperSize="9" orientation="portrait" horizontalDpi="1200" verticalDpi="1200"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70284-9A00-4DDE-AD89-8CAFFFBE25A0}">
  <sheetPr codeName="Hoja9"/>
  <dimension ref="A1:D29"/>
  <sheetViews>
    <sheetView zoomScaleNormal="100" workbookViewId="0">
      <selection activeCell="A23" sqref="A23:A29"/>
    </sheetView>
  </sheetViews>
  <sheetFormatPr baseColWidth="10" defaultRowHeight="14.4"/>
  <cols>
    <col min="1" max="1" width="198.88671875" bestFit="1" customWidth="1"/>
  </cols>
  <sheetData>
    <row r="1" spans="1:4">
      <c r="A1" t="s">
        <v>424</v>
      </c>
      <c r="D1" t="s">
        <v>1648</v>
      </c>
    </row>
    <row r="2" spans="1:4">
      <c r="A2" t="s">
        <v>425</v>
      </c>
      <c r="D2" t="s">
        <v>1649</v>
      </c>
    </row>
    <row r="3" spans="1:4">
      <c r="A3" t="s">
        <v>426</v>
      </c>
    </row>
    <row r="4" spans="1:4">
      <c r="A4" t="s">
        <v>427</v>
      </c>
    </row>
    <row r="5" spans="1:4">
      <c r="A5" t="s">
        <v>428</v>
      </c>
    </row>
    <row r="6" spans="1:4">
      <c r="A6" t="s">
        <v>429</v>
      </c>
    </row>
    <row r="7" spans="1:4">
      <c r="A7" t="s">
        <v>430</v>
      </c>
    </row>
    <row r="8" spans="1:4">
      <c r="A8" t="s">
        <v>431</v>
      </c>
    </row>
    <row r="9" spans="1:4">
      <c r="A9" t="s">
        <v>432</v>
      </c>
    </row>
    <row r="10" spans="1:4">
      <c r="A10" t="s">
        <v>433</v>
      </c>
    </row>
    <row r="11" spans="1:4">
      <c r="A11" t="s">
        <v>434</v>
      </c>
    </row>
    <row r="12" spans="1:4">
      <c r="A12" t="s">
        <v>435</v>
      </c>
    </row>
    <row r="13" spans="1:4">
      <c r="A13" t="s">
        <v>436</v>
      </c>
    </row>
    <row r="14" spans="1:4">
      <c r="A14" t="s">
        <v>437</v>
      </c>
    </row>
    <row r="15" spans="1:4">
      <c r="A15" t="s">
        <v>438</v>
      </c>
    </row>
    <row r="16" spans="1:4">
      <c r="A16" t="s">
        <v>439</v>
      </c>
    </row>
    <row r="17" spans="1:1">
      <c r="A17" t="s">
        <v>440</v>
      </c>
    </row>
    <row r="18" spans="1:1">
      <c r="A18" t="s">
        <v>441</v>
      </c>
    </row>
    <row r="19" spans="1:1">
      <c r="A19" t="s">
        <v>442</v>
      </c>
    </row>
    <row r="22" spans="1:1">
      <c r="A22" t="s">
        <v>452</v>
      </c>
    </row>
    <row r="23" spans="1:1">
      <c r="A23" t="s">
        <v>445</v>
      </c>
    </row>
    <row r="24" spans="1:1">
      <c r="A24" t="s">
        <v>193</v>
      </c>
    </row>
    <row r="25" spans="1:1">
      <c r="A25" t="s">
        <v>194</v>
      </c>
    </row>
    <row r="26" spans="1:1">
      <c r="A26" t="s">
        <v>195</v>
      </c>
    </row>
    <row r="27" spans="1:1">
      <c r="A27" t="s">
        <v>197</v>
      </c>
    </row>
    <row r="28" spans="1:1">
      <c r="A28" t="s">
        <v>196</v>
      </c>
    </row>
    <row r="29" spans="1:1">
      <c r="A29" t="s">
        <v>461</v>
      </c>
    </row>
  </sheetData>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41D4E-2436-4165-AF79-869D3747F940}">
  <sheetPr codeName="Hoja10"/>
  <dimension ref="A1:L62"/>
  <sheetViews>
    <sheetView topLeftCell="A3" zoomScale="60" zoomScaleNormal="60" workbookViewId="0">
      <selection activeCell="A5" sqref="A5:XFD5"/>
    </sheetView>
  </sheetViews>
  <sheetFormatPr baseColWidth="10" defaultRowHeight="14.4"/>
  <cols>
    <col min="1" max="1" width="18" customWidth="1"/>
    <col min="2" max="2" width="49.88671875" customWidth="1"/>
    <col min="3" max="3" width="17.5546875" customWidth="1"/>
    <col min="4" max="4" width="77.44140625" customWidth="1"/>
    <col min="5" max="5" width="36" bestFit="1" customWidth="1"/>
    <col min="6" max="6" width="41.5546875" customWidth="1"/>
    <col min="8" max="8" width="22.6640625" customWidth="1"/>
    <col min="9" max="9" width="42" customWidth="1"/>
    <col min="10" max="10" width="36" bestFit="1" customWidth="1"/>
    <col min="11" max="11" width="16.88671875" bestFit="1" customWidth="1"/>
    <col min="12" max="12" width="14.6640625" bestFit="1" customWidth="1"/>
  </cols>
  <sheetData>
    <row r="1" spans="1:12" ht="45" customHeight="1">
      <c r="B1" s="34" t="s">
        <v>1340</v>
      </c>
    </row>
    <row r="2" spans="1:12" ht="16.350000000000001" customHeight="1"/>
    <row r="3" spans="1:12" ht="42" customHeight="1">
      <c r="A3" s="35" t="s">
        <v>1385</v>
      </c>
      <c r="B3" s="35" t="s">
        <v>464</v>
      </c>
      <c r="C3" s="36" t="s">
        <v>1390</v>
      </c>
      <c r="D3" s="36" t="s">
        <v>1391</v>
      </c>
      <c r="F3" t="s">
        <v>1315</v>
      </c>
      <c r="H3" t="s">
        <v>1678</v>
      </c>
    </row>
    <row r="4" spans="1:12">
      <c r="A4" s="37" t="s">
        <v>1117</v>
      </c>
      <c r="B4" s="37" t="s">
        <v>478</v>
      </c>
      <c r="C4">
        <v>2</v>
      </c>
      <c r="D4" s="39" t="s">
        <v>1656</v>
      </c>
      <c r="F4" t="s">
        <v>1656</v>
      </c>
      <c r="H4" t="s">
        <v>1376</v>
      </c>
      <c r="I4" t="s">
        <v>1311</v>
      </c>
      <c r="J4" t="s">
        <v>962</v>
      </c>
      <c r="K4" t="s">
        <v>143</v>
      </c>
      <c r="L4" s="160">
        <v>2400000</v>
      </c>
    </row>
    <row r="5" spans="1:12">
      <c r="A5" s="37" t="s">
        <v>1118</v>
      </c>
      <c r="B5" s="37" t="s">
        <v>483</v>
      </c>
      <c r="C5" s="161">
        <v>7</v>
      </c>
      <c r="D5" s="39" t="s">
        <v>1656</v>
      </c>
      <c r="F5" t="s">
        <v>1657</v>
      </c>
      <c r="H5" t="s">
        <v>1384</v>
      </c>
      <c r="I5" t="s">
        <v>1339</v>
      </c>
      <c r="J5" t="s">
        <v>1108</v>
      </c>
      <c r="K5" t="s">
        <v>190</v>
      </c>
      <c r="L5" s="160">
        <v>540000</v>
      </c>
    </row>
    <row r="6" spans="1:12">
      <c r="A6" s="37" t="s">
        <v>1121</v>
      </c>
      <c r="B6" s="37" t="s">
        <v>501</v>
      </c>
      <c r="C6">
        <v>12</v>
      </c>
      <c r="D6" s="39" t="s">
        <v>1656</v>
      </c>
      <c r="F6" t="s">
        <v>1659</v>
      </c>
    </row>
    <row r="7" spans="1:12">
      <c r="A7" s="37" t="s">
        <v>1124</v>
      </c>
      <c r="B7" s="37" t="s">
        <v>518</v>
      </c>
      <c r="C7" s="161">
        <v>15</v>
      </c>
      <c r="D7" s="161" t="s">
        <v>1651</v>
      </c>
      <c r="F7" t="s">
        <v>1658</v>
      </c>
    </row>
    <row r="8" spans="1:12">
      <c r="A8" s="37" t="s">
        <v>1124</v>
      </c>
      <c r="B8" s="37" t="s">
        <v>519</v>
      </c>
      <c r="C8">
        <v>6</v>
      </c>
      <c r="D8" s="39" t="s">
        <v>1656</v>
      </c>
      <c r="F8" t="s">
        <v>1650</v>
      </c>
    </row>
    <row r="9" spans="1:12">
      <c r="A9" s="37" t="s">
        <v>1127</v>
      </c>
      <c r="B9" s="37" t="s">
        <v>536</v>
      </c>
      <c r="C9" s="161">
        <v>2</v>
      </c>
      <c r="D9" s="161" t="s">
        <v>1656</v>
      </c>
      <c r="F9" t="s">
        <v>1651</v>
      </c>
    </row>
    <row r="10" spans="1:12">
      <c r="A10" s="37" t="s">
        <v>1128</v>
      </c>
      <c r="B10" s="37" t="s">
        <v>545</v>
      </c>
      <c r="C10">
        <v>4</v>
      </c>
      <c r="D10" s="39" t="s">
        <v>1656</v>
      </c>
      <c r="F10" t="s">
        <v>1661</v>
      </c>
    </row>
    <row r="11" spans="1:12">
      <c r="A11" s="37" t="s">
        <v>1130</v>
      </c>
      <c r="B11" s="37" t="s">
        <v>558</v>
      </c>
      <c r="C11" s="167">
        <v>1</v>
      </c>
      <c r="D11" s="39" t="s">
        <v>1315</v>
      </c>
      <c r="F11" t="s">
        <v>1652</v>
      </c>
    </row>
    <row r="12" spans="1:12">
      <c r="A12" s="37" t="s">
        <v>1131</v>
      </c>
      <c r="B12" s="37" t="s">
        <v>560</v>
      </c>
      <c r="C12">
        <v>10</v>
      </c>
      <c r="D12" s="39" t="s">
        <v>1656</v>
      </c>
      <c r="F12" t="s">
        <v>1653</v>
      </c>
    </row>
    <row r="13" spans="1:12">
      <c r="A13" s="37" t="s">
        <v>1136</v>
      </c>
      <c r="B13" s="37" t="s">
        <v>570</v>
      </c>
      <c r="C13">
        <v>1</v>
      </c>
      <c r="D13" s="39" t="s">
        <v>1656</v>
      </c>
      <c r="F13" t="s">
        <v>1655</v>
      </c>
    </row>
    <row r="14" spans="1:12">
      <c r="A14" s="37" t="s">
        <v>1136</v>
      </c>
      <c r="B14" s="37" t="s">
        <v>570</v>
      </c>
      <c r="C14">
        <v>3</v>
      </c>
      <c r="D14" s="39" t="s">
        <v>1656</v>
      </c>
      <c r="F14" t="s">
        <v>1654</v>
      </c>
    </row>
    <row r="15" spans="1:12">
      <c r="A15" s="37" t="s">
        <v>1137</v>
      </c>
      <c r="B15" s="37" t="s">
        <v>578</v>
      </c>
      <c r="C15">
        <v>39</v>
      </c>
      <c r="D15" s="39" t="s">
        <v>1656</v>
      </c>
    </row>
    <row r="16" spans="1:12" s="163" customFormat="1">
      <c r="A16" s="170" t="s">
        <v>1137</v>
      </c>
      <c r="B16" s="170" t="s">
        <v>581</v>
      </c>
      <c r="C16" s="163">
        <v>4</v>
      </c>
      <c r="D16" s="171" t="s">
        <v>1657</v>
      </c>
    </row>
    <row r="17" spans="1:4" s="163" customFormat="1">
      <c r="A17" s="170" t="s">
        <v>1137</v>
      </c>
      <c r="B17" s="170" t="s">
        <v>581</v>
      </c>
      <c r="C17" s="163">
        <v>5</v>
      </c>
      <c r="D17" s="171" t="s">
        <v>1656</v>
      </c>
    </row>
    <row r="18" spans="1:4">
      <c r="A18" s="37" t="s">
        <v>1140</v>
      </c>
      <c r="B18" s="37" t="s">
        <v>603</v>
      </c>
      <c r="C18">
        <v>1</v>
      </c>
      <c r="D18" s="39" t="s">
        <v>1656</v>
      </c>
    </row>
    <row r="19" spans="1:4">
      <c r="A19" s="37" t="s">
        <v>1145</v>
      </c>
      <c r="B19" s="37" t="s">
        <v>624</v>
      </c>
      <c r="C19">
        <v>1</v>
      </c>
      <c r="D19" s="39" t="s">
        <v>1656</v>
      </c>
    </row>
    <row r="20" spans="1:4" s="169" customFormat="1">
      <c r="A20" s="168" t="s">
        <v>1147</v>
      </c>
      <c r="B20" s="168" t="s">
        <v>634</v>
      </c>
      <c r="C20" s="169">
        <v>2</v>
      </c>
      <c r="D20" s="171" t="s">
        <v>1656</v>
      </c>
    </row>
    <row r="21" spans="1:4">
      <c r="A21" s="37" t="s">
        <v>1152</v>
      </c>
      <c r="B21" s="37" t="s">
        <v>662</v>
      </c>
      <c r="C21">
        <v>6</v>
      </c>
      <c r="D21" s="39" t="s">
        <v>1656</v>
      </c>
    </row>
    <row r="22" spans="1:4">
      <c r="A22" s="37" t="s">
        <v>1152</v>
      </c>
      <c r="B22" s="37" t="s">
        <v>664</v>
      </c>
      <c r="C22">
        <v>8</v>
      </c>
      <c r="D22" s="39" t="s">
        <v>1651</v>
      </c>
    </row>
    <row r="23" spans="1:4">
      <c r="A23" s="37" t="s">
        <v>1157</v>
      </c>
      <c r="B23" s="37" t="s">
        <v>680</v>
      </c>
      <c r="C23">
        <v>8</v>
      </c>
      <c r="D23" s="39" t="s">
        <v>1656</v>
      </c>
    </row>
    <row r="24" spans="1:4">
      <c r="A24" s="37" t="s">
        <v>1161</v>
      </c>
      <c r="B24" s="37" t="s">
        <v>690</v>
      </c>
      <c r="C24">
        <v>1</v>
      </c>
      <c r="D24" s="39" t="s">
        <v>1656</v>
      </c>
    </row>
    <row r="25" spans="1:4">
      <c r="A25" s="37" t="s">
        <v>1162</v>
      </c>
      <c r="B25" s="37" t="s">
        <v>692</v>
      </c>
      <c r="C25">
        <v>6</v>
      </c>
      <c r="D25" s="39" t="s">
        <v>1656</v>
      </c>
    </row>
    <row r="26" spans="1:4">
      <c r="A26" s="37" t="s">
        <v>1169</v>
      </c>
      <c r="B26" s="37" t="s">
        <v>721</v>
      </c>
      <c r="C26" s="161">
        <v>11</v>
      </c>
      <c r="D26" s="39" t="s">
        <v>1656</v>
      </c>
    </row>
    <row r="27" spans="1:4">
      <c r="A27" s="37" t="s">
        <v>1170</v>
      </c>
      <c r="B27" s="37" t="s">
        <v>728</v>
      </c>
      <c r="C27">
        <v>2</v>
      </c>
      <c r="D27" s="39" t="s">
        <v>1656</v>
      </c>
    </row>
    <row r="28" spans="1:4">
      <c r="A28" s="37" t="s">
        <v>1170</v>
      </c>
      <c r="B28" s="37" t="s">
        <v>728</v>
      </c>
      <c r="C28">
        <v>1</v>
      </c>
      <c r="D28" s="39" t="s">
        <v>1315</v>
      </c>
    </row>
    <row r="29" spans="1:4">
      <c r="A29" s="37" t="s">
        <v>1172</v>
      </c>
      <c r="B29" s="37" t="s">
        <v>732</v>
      </c>
      <c r="C29" s="161">
        <v>20</v>
      </c>
      <c r="D29" s="39" t="s">
        <v>1657</v>
      </c>
    </row>
    <row r="30" spans="1:4">
      <c r="A30" s="37" t="s">
        <v>1172</v>
      </c>
      <c r="B30" s="37" t="s">
        <v>732</v>
      </c>
      <c r="C30" s="161">
        <v>54</v>
      </c>
      <c r="D30" s="39" t="s">
        <v>1656</v>
      </c>
    </row>
    <row r="31" spans="1:4">
      <c r="A31" s="37" t="s">
        <v>1173</v>
      </c>
      <c r="B31" s="37" t="s">
        <v>739</v>
      </c>
      <c r="C31" s="161">
        <v>17</v>
      </c>
      <c r="D31" s="39" t="s">
        <v>1657</v>
      </c>
    </row>
    <row r="32" spans="1:4">
      <c r="A32" s="37" t="s">
        <v>1173</v>
      </c>
      <c r="B32" s="37" t="s">
        <v>739</v>
      </c>
      <c r="C32" s="161">
        <v>51</v>
      </c>
      <c r="D32" s="39" t="s">
        <v>1656</v>
      </c>
    </row>
    <row r="33" spans="1:4">
      <c r="A33" s="37" t="s">
        <v>1180</v>
      </c>
      <c r="B33" s="37" t="s">
        <v>764</v>
      </c>
      <c r="C33">
        <v>1</v>
      </c>
      <c r="D33" s="39" t="s">
        <v>1315</v>
      </c>
    </row>
    <row r="34" spans="1:4">
      <c r="A34" s="37" t="s">
        <v>1180</v>
      </c>
      <c r="B34" s="37" t="s">
        <v>764</v>
      </c>
      <c r="C34">
        <v>7</v>
      </c>
      <c r="D34" s="39" t="s">
        <v>1656</v>
      </c>
    </row>
    <row r="35" spans="1:4">
      <c r="A35" s="37" t="s">
        <v>1181</v>
      </c>
      <c r="B35" s="37" t="s">
        <v>768</v>
      </c>
      <c r="C35" s="161">
        <v>206</v>
      </c>
      <c r="D35" s="39" t="s">
        <v>1656</v>
      </c>
    </row>
    <row r="36" spans="1:4">
      <c r="A36" s="37" t="s">
        <v>1185</v>
      </c>
      <c r="B36" s="37" t="s">
        <v>799</v>
      </c>
      <c r="C36">
        <v>20</v>
      </c>
      <c r="D36" s="39" t="s">
        <v>1656</v>
      </c>
    </row>
    <row r="37" spans="1:4">
      <c r="A37" s="37" t="s">
        <v>1186</v>
      </c>
      <c r="B37" s="37" t="s">
        <v>801</v>
      </c>
      <c r="C37" s="161">
        <v>2</v>
      </c>
      <c r="D37" s="39" t="s">
        <v>1656</v>
      </c>
    </row>
    <row r="38" spans="1:4">
      <c r="A38" s="37" t="s">
        <v>1190</v>
      </c>
      <c r="B38" s="37" t="s">
        <v>805</v>
      </c>
      <c r="C38">
        <v>6</v>
      </c>
      <c r="D38" s="39" t="s">
        <v>1650</v>
      </c>
    </row>
    <row r="39" spans="1:4">
      <c r="A39" s="37" t="s">
        <v>1190</v>
      </c>
      <c r="B39" s="37" t="s">
        <v>805</v>
      </c>
      <c r="C39">
        <v>13</v>
      </c>
      <c r="D39" s="39" t="s">
        <v>1656</v>
      </c>
    </row>
    <row r="40" spans="1:4">
      <c r="A40" s="37" t="s">
        <v>1190</v>
      </c>
      <c r="B40" s="37" t="s">
        <v>809</v>
      </c>
      <c r="C40">
        <v>2</v>
      </c>
      <c r="D40" s="39" t="s">
        <v>1667</v>
      </c>
    </row>
    <row r="41" spans="1:4">
      <c r="A41" s="37" t="s">
        <v>1192</v>
      </c>
      <c r="B41" s="37" t="s">
        <v>815</v>
      </c>
      <c r="C41">
        <v>11</v>
      </c>
      <c r="D41" s="39" t="s">
        <v>1657</v>
      </c>
    </row>
    <row r="42" spans="1:4">
      <c r="A42" s="37" t="s">
        <v>1195</v>
      </c>
      <c r="B42" s="37" t="s">
        <v>825</v>
      </c>
      <c r="C42" s="161">
        <v>4</v>
      </c>
      <c r="D42" s="39" t="s">
        <v>1656</v>
      </c>
    </row>
    <row r="43" spans="1:4">
      <c r="A43" s="37" t="s">
        <v>1197</v>
      </c>
      <c r="B43" s="37" t="s">
        <v>839</v>
      </c>
      <c r="C43">
        <v>1</v>
      </c>
      <c r="D43" s="39" t="s">
        <v>1656</v>
      </c>
    </row>
    <row r="44" spans="1:4">
      <c r="A44" s="37" t="s">
        <v>1205</v>
      </c>
      <c r="B44" s="37" t="s">
        <v>858</v>
      </c>
      <c r="C44">
        <v>3</v>
      </c>
      <c r="D44" s="39" t="s">
        <v>1658</v>
      </c>
    </row>
    <row r="45" spans="1:4">
      <c r="A45" s="37" t="s">
        <v>1212</v>
      </c>
      <c r="B45" s="37" t="s">
        <v>879</v>
      </c>
      <c r="C45">
        <v>5</v>
      </c>
      <c r="D45" s="39" t="s">
        <v>1656</v>
      </c>
    </row>
    <row r="46" spans="1:4">
      <c r="A46" s="37" t="s">
        <v>1224</v>
      </c>
      <c r="B46" s="37" t="s">
        <v>928</v>
      </c>
      <c r="C46">
        <v>3</v>
      </c>
      <c r="D46" s="39" t="s">
        <v>1656</v>
      </c>
    </row>
    <row r="47" spans="1:4">
      <c r="A47" s="37" t="s">
        <v>1227</v>
      </c>
      <c r="B47" s="37" t="s">
        <v>934</v>
      </c>
      <c r="C47">
        <v>8</v>
      </c>
      <c r="D47" s="39" t="s">
        <v>1656</v>
      </c>
    </row>
    <row r="48" spans="1:4">
      <c r="A48" s="37" t="s">
        <v>1228</v>
      </c>
      <c r="B48" s="37" t="s">
        <v>937</v>
      </c>
      <c r="C48">
        <v>2</v>
      </c>
      <c r="D48" s="39" t="s">
        <v>1315</v>
      </c>
    </row>
    <row r="49" spans="1:4">
      <c r="A49" s="37" t="s">
        <v>1238</v>
      </c>
      <c r="B49" s="37" t="s">
        <v>957</v>
      </c>
      <c r="C49">
        <v>1</v>
      </c>
      <c r="D49" s="39" t="s">
        <v>1667</v>
      </c>
    </row>
    <row r="50" spans="1:4">
      <c r="A50" s="37" t="s">
        <v>1238</v>
      </c>
      <c r="B50" s="37" t="s">
        <v>959</v>
      </c>
      <c r="C50">
        <v>1</v>
      </c>
      <c r="D50" s="39" t="s">
        <v>1659</v>
      </c>
    </row>
    <row r="51" spans="1:4">
      <c r="A51" s="37" t="s">
        <v>1239</v>
      </c>
      <c r="B51" s="37" t="s">
        <v>962</v>
      </c>
      <c r="C51" s="161">
        <v>23</v>
      </c>
      <c r="D51" s="162" t="s">
        <v>1656</v>
      </c>
    </row>
    <row r="52" spans="1:4">
      <c r="A52" s="37" t="s">
        <v>1245</v>
      </c>
      <c r="B52" s="37" t="s">
        <v>979</v>
      </c>
      <c r="C52">
        <v>2</v>
      </c>
      <c r="D52" s="39" t="s">
        <v>1656</v>
      </c>
    </row>
    <row r="53" spans="1:4">
      <c r="A53" s="37" t="s">
        <v>1247</v>
      </c>
      <c r="B53" s="37" t="s">
        <v>985</v>
      </c>
      <c r="C53">
        <v>8</v>
      </c>
      <c r="D53" s="39" t="s">
        <v>1656</v>
      </c>
    </row>
    <row r="54" spans="1:4">
      <c r="A54" s="37" t="s">
        <v>1249</v>
      </c>
      <c r="B54" s="37" t="s">
        <v>990</v>
      </c>
      <c r="C54">
        <v>12</v>
      </c>
      <c r="D54" s="39" t="s">
        <v>1660</v>
      </c>
    </row>
    <row r="55" spans="1:4">
      <c r="A55" s="37" t="s">
        <v>1249</v>
      </c>
      <c r="B55" s="37" t="s">
        <v>990</v>
      </c>
      <c r="C55">
        <v>2</v>
      </c>
      <c r="D55" s="59" t="s">
        <v>1653</v>
      </c>
    </row>
    <row r="56" spans="1:4">
      <c r="A56" s="37" t="s">
        <v>1249</v>
      </c>
      <c r="B56" s="37" t="s">
        <v>990</v>
      </c>
      <c r="C56">
        <v>1</v>
      </c>
      <c r="D56" s="39" t="s">
        <v>1658</v>
      </c>
    </row>
    <row r="57" spans="1:4">
      <c r="A57" s="37" t="s">
        <v>1251</v>
      </c>
      <c r="B57" s="37" t="s">
        <v>995</v>
      </c>
      <c r="C57">
        <v>4</v>
      </c>
      <c r="D57" s="39" t="s">
        <v>1656</v>
      </c>
    </row>
    <row r="58" spans="1:4">
      <c r="A58" s="37" t="s">
        <v>1251</v>
      </c>
      <c r="B58" s="37" t="s">
        <v>997</v>
      </c>
      <c r="C58">
        <v>1</v>
      </c>
      <c r="D58" s="39" t="s">
        <v>1658</v>
      </c>
    </row>
    <row r="59" spans="1:4">
      <c r="A59" s="37" t="s">
        <v>1262</v>
      </c>
      <c r="B59" s="37" t="s">
        <v>1030</v>
      </c>
      <c r="C59">
        <v>10</v>
      </c>
      <c r="D59" s="39" t="s">
        <v>1656</v>
      </c>
    </row>
    <row r="60" spans="1:4">
      <c r="A60" s="37" t="s">
        <v>1264</v>
      </c>
      <c r="B60" s="37" t="s">
        <v>1039</v>
      </c>
      <c r="C60" s="161">
        <v>20</v>
      </c>
      <c r="D60" s="162" t="s">
        <v>1656</v>
      </c>
    </row>
    <row r="61" spans="1:4">
      <c r="A61" s="37" t="s">
        <v>1275</v>
      </c>
      <c r="B61" s="37" t="s">
        <v>1061</v>
      </c>
      <c r="C61">
        <v>4</v>
      </c>
      <c r="D61" s="39" t="s">
        <v>1656</v>
      </c>
    </row>
    <row r="62" spans="1:4">
      <c r="A62" s="37" t="s">
        <v>1291</v>
      </c>
      <c r="B62" s="37" t="s">
        <v>1108</v>
      </c>
      <c r="C62" s="161">
        <v>8</v>
      </c>
      <c r="D62" s="162" t="s">
        <v>1651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7D2B3-50CD-4F98-B07D-A5BD766DD7A0}">
  <dimension ref="A1:A27"/>
  <sheetViews>
    <sheetView zoomScale="80" zoomScaleNormal="80" workbookViewId="0">
      <selection activeCell="A26" sqref="A26"/>
    </sheetView>
  </sheetViews>
  <sheetFormatPr baseColWidth="10" defaultColWidth="10.88671875" defaultRowHeight="15.6"/>
  <cols>
    <col min="1" max="1" width="172.88671875" style="23" customWidth="1"/>
    <col min="2" max="16384" width="10.88671875" style="26"/>
  </cols>
  <sheetData>
    <row r="1" spans="1:1" ht="64.5" customHeight="1">
      <c r="A1" s="27" t="s">
        <v>2766</v>
      </c>
    </row>
    <row r="2" spans="1:1">
      <c r="A2" s="22"/>
    </row>
    <row r="3" spans="1:1">
      <c r="A3" s="22" t="s">
        <v>422</v>
      </c>
    </row>
    <row r="4" spans="1:1">
      <c r="A4" s="22"/>
    </row>
    <row r="5" spans="1:1">
      <c r="A5" s="23" t="s">
        <v>454</v>
      </c>
    </row>
    <row r="7" spans="1:1" ht="31.2">
      <c r="A7" s="23" t="s">
        <v>447</v>
      </c>
    </row>
    <row r="9" spans="1:1" ht="31.2">
      <c r="A9" s="23" t="s">
        <v>455</v>
      </c>
    </row>
    <row r="11" spans="1:1" ht="31.2">
      <c r="A11" s="22" t="s">
        <v>456</v>
      </c>
    </row>
    <row r="12" spans="1:1">
      <c r="A12" s="28" t="s">
        <v>453</v>
      </c>
    </row>
    <row r="13" spans="1:1">
      <c r="A13" s="28"/>
    </row>
    <row r="14" spans="1:1">
      <c r="A14" s="22" t="s">
        <v>2767</v>
      </c>
    </row>
    <row r="15" spans="1:1">
      <c r="A15" s="28"/>
    </row>
    <row r="16" spans="1:1" ht="31.2">
      <c r="A16" s="23" t="s">
        <v>2768</v>
      </c>
    </row>
    <row r="17" spans="1:1">
      <c r="A17" s="28"/>
    </row>
    <row r="18" spans="1:1" ht="31.2">
      <c r="A18" s="23" t="s">
        <v>2761</v>
      </c>
    </row>
    <row r="19" spans="1:1">
      <c r="A19" s="28"/>
    </row>
    <row r="20" spans="1:1" ht="31.2">
      <c r="A20" s="23" t="s">
        <v>2762</v>
      </c>
    </row>
    <row r="21" spans="1:1">
      <c r="A21" s="28"/>
    </row>
    <row r="22" spans="1:1" ht="31.2">
      <c r="A22" s="23" t="s">
        <v>2763</v>
      </c>
    </row>
    <row r="24" spans="1:1" ht="46.2" customHeight="1">
      <c r="A24" s="23" t="s">
        <v>2764</v>
      </c>
    </row>
    <row r="25" spans="1:1">
      <c r="A25" s="28"/>
    </row>
    <row r="26" spans="1:1" ht="31.2">
      <c r="A26" s="23" t="s">
        <v>2765</v>
      </c>
    </row>
    <row r="27" spans="1:1">
      <c r="A27" s="28"/>
    </row>
  </sheetData>
  <sheetProtection sheet="1" formatRows="0" selectLockedCells="1" selectUnlockedCells="1"/>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5DC1C-04F4-4852-B4B2-727913646226}">
  <dimension ref="A1:AL2338"/>
  <sheetViews>
    <sheetView showGridLines="0" zoomScale="40" zoomScaleNormal="40" workbookViewId="0">
      <pane ySplit="22" topLeftCell="A23" activePane="bottomLeft" state="frozen"/>
      <selection pane="bottomLeft" activeCell="E23" sqref="E23"/>
    </sheetView>
  </sheetViews>
  <sheetFormatPr baseColWidth="10" defaultColWidth="10.88671875" defaultRowHeight="14.4" outlineLevelRow="1"/>
  <cols>
    <col min="1" max="1" width="10.88671875" style="24"/>
    <col min="2" max="2" width="82.6640625" style="197" customWidth="1"/>
    <col min="3" max="3" width="71.88671875" style="197" customWidth="1"/>
    <col min="4" max="4" width="31" style="14" customWidth="1"/>
    <col min="5" max="5" width="45.88671875" style="14" customWidth="1"/>
    <col min="6" max="6" width="54" style="14" bestFit="1" customWidth="1"/>
    <col min="7" max="7" width="44.5546875" style="14" customWidth="1"/>
    <col min="8" max="8" width="32" style="14" customWidth="1"/>
    <col min="9" max="9" width="39.44140625" style="14" customWidth="1"/>
    <col min="10" max="10" width="38.44140625" style="14" customWidth="1"/>
    <col min="11" max="11" width="71.44140625" style="14" customWidth="1"/>
    <col min="12" max="13" width="10.88671875" style="14" customWidth="1"/>
    <col min="14" max="14" width="10.88671875" style="14" hidden="1" customWidth="1"/>
    <col min="15" max="15" width="27.44140625" style="194" hidden="1" customWidth="1"/>
    <col min="16" max="16" width="24.6640625" style="195" hidden="1" customWidth="1"/>
    <col min="17" max="17" width="28.5546875" style="196" hidden="1" customWidth="1"/>
    <col min="18" max="19" width="10.88671875" style="197" hidden="1" customWidth="1"/>
    <col min="20" max="20" width="36" style="197" hidden="1" customWidth="1"/>
    <col min="21" max="22" width="10.88671875" style="14" hidden="1" customWidth="1"/>
    <col min="23" max="24" width="10.88671875" style="41" hidden="1" customWidth="1"/>
    <col min="25" max="25" width="22.109375" style="205" hidden="1" customWidth="1"/>
    <col min="26" max="26" width="10.88671875" style="197" hidden="1" customWidth="1"/>
    <col min="27" max="29" width="10.88671875" style="14" hidden="1" customWidth="1"/>
    <col min="30" max="30" width="10.88671875" style="197" hidden="1" customWidth="1"/>
    <col min="31" max="38" width="10.88671875" style="14" hidden="1" customWidth="1"/>
    <col min="39" max="58" width="10.88671875" style="14" customWidth="1"/>
    <col min="59" max="59" width="0.33203125" style="14" customWidth="1"/>
    <col min="60" max="60" width="10.88671875" style="14" customWidth="1"/>
    <col min="61" max="16384" width="10.88671875" style="14"/>
  </cols>
  <sheetData>
    <row r="1" spans="2:30" s="14" customFormat="1" ht="10.5" customHeight="1">
      <c r="O1" s="194"/>
      <c r="P1" s="195"/>
      <c r="Q1" s="196"/>
      <c r="R1" s="197"/>
      <c r="S1" s="197"/>
      <c r="T1" s="197"/>
      <c r="W1" s="41"/>
      <c r="X1" s="41"/>
      <c r="Y1" s="205"/>
      <c r="Z1" s="197"/>
      <c r="AD1" s="197"/>
    </row>
    <row r="2" spans="2:30" s="14" customFormat="1" ht="23.25" hidden="1" customHeight="1">
      <c r="F2" s="15"/>
      <c r="O2" s="194"/>
      <c r="P2" s="195"/>
      <c r="Q2" s="196"/>
      <c r="R2" s="197"/>
      <c r="S2" s="197"/>
      <c r="T2" s="197"/>
      <c r="W2" s="41"/>
      <c r="X2" s="41"/>
      <c r="Y2" s="205"/>
      <c r="Z2" s="197"/>
      <c r="AD2" s="197"/>
    </row>
    <row r="3" spans="2:30" s="14" customFormat="1" ht="23.4" hidden="1">
      <c r="F3" s="15"/>
      <c r="O3" s="194"/>
      <c r="P3" s="195"/>
      <c r="Q3" s="196"/>
      <c r="R3" s="197"/>
      <c r="S3" s="197"/>
      <c r="T3" s="197"/>
      <c r="W3" s="41"/>
      <c r="X3" s="41"/>
      <c r="Y3" s="205"/>
      <c r="Z3" s="197"/>
      <c r="AD3" s="197"/>
    </row>
    <row r="4" spans="2:30" s="14" customFormat="1" hidden="1">
      <c r="O4" s="194"/>
      <c r="P4" s="195"/>
      <c r="Q4" s="196"/>
      <c r="R4" s="197"/>
      <c r="S4" s="197"/>
      <c r="T4" s="197"/>
      <c r="W4" s="41"/>
      <c r="X4" s="41"/>
      <c r="Y4" s="205"/>
      <c r="Z4" s="197"/>
      <c r="AD4" s="197"/>
    </row>
    <row r="5" spans="2:30" s="14" customFormat="1" hidden="1">
      <c r="O5" s="194"/>
      <c r="P5" s="195"/>
      <c r="Q5" s="196"/>
      <c r="R5" s="197"/>
      <c r="S5" s="197"/>
      <c r="T5" s="197"/>
      <c r="W5" s="41"/>
      <c r="X5" s="41"/>
      <c r="Y5" s="205"/>
      <c r="Z5" s="197"/>
      <c r="AD5" s="197"/>
    </row>
    <row r="6" spans="2:30" s="14" customFormat="1" hidden="1">
      <c r="O6" s="194"/>
      <c r="P6" s="195"/>
      <c r="Q6" s="196"/>
      <c r="R6" s="197"/>
      <c r="S6" s="197"/>
      <c r="T6" s="197"/>
      <c r="W6" s="41"/>
      <c r="X6" s="41"/>
      <c r="Y6" s="205"/>
      <c r="Z6" s="197"/>
      <c r="AD6" s="197"/>
    </row>
    <row r="7" spans="2:30" s="14" customFormat="1" ht="49.5" hidden="1" customHeight="1">
      <c r="B7" s="257"/>
      <c r="C7" s="314"/>
      <c r="D7" s="314"/>
      <c r="O7" s="194"/>
      <c r="P7" s="195"/>
      <c r="Q7" s="196"/>
      <c r="R7" s="197"/>
      <c r="S7" s="197"/>
      <c r="T7" s="197"/>
      <c r="W7" s="41"/>
      <c r="X7" s="41"/>
      <c r="Y7" s="205"/>
      <c r="Z7" s="197"/>
      <c r="AD7" s="197"/>
    </row>
    <row r="8" spans="2:30" s="14" customFormat="1" hidden="1">
      <c r="B8" s="40"/>
      <c r="C8" s="40"/>
      <c r="D8" s="40"/>
      <c r="O8" s="194"/>
      <c r="P8" s="195"/>
      <c r="Q8" s="196"/>
      <c r="R8" s="197"/>
      <c r="S8" s="197"/>
      <c r="T8" s="197"/>
      <c r="W8" s="41"/>
      <c r="X8" s="41"/>
      <c r="Y8" s="205"/>
      <c r="Z8" s="197"/>
      <c r="AD8" s="197"/>
    </row>
    <row r="9" spans="2:30" s="14" customFormat="1" ht="30" hidden="1" customHeight="1">
      <c r="B9" s="315"/>
      <c r="C9" s="315"/>
      <c r="D9" s="315"/>
      <c r="O9" s="194"/>
      <c r="P9" s="195"/>
      <c r="Q9" s="196"/>
      <c r="R9" s="197"/>
      <c r="S9" s="197"/>
      <c r="T9" s="197"/>
      <c r="W9" s="41"/>
      <c r="X9" s="41"/>
      <c r="Y9" s="205"/>
      <c r="Z9" s="197"/>
      <c r="AD9" s="197"/>
    </row>
    <row r="10" spans="2:30" s="14" customFormat="1" ht="15" hidden="1" customHeight="1">
      <c r="O10" s="194"/>
      <c r="P10" s="195"/>
      <c r="Q10" s="196"/>
      <c r="R10" s="197"/>
      <c r="S10" s="197"/>
      <c r="T10" s="197"/>
      <c r="W10" s="41"/>
      <c r="X10" s="41"/>
      <c r="Y10" s="205"/>
      <c r="Z10" s="197"/>
      <c r="AD10" s="197"/>
    </row>
    <row r="11" spans="2:30" s="14" customFormat="1" ht="33" hidden="1" customHeight="1">
      <c r="B11" s="258"/>
      <c r="C11" s="316"/>
      <c r="D11" s="316"/>
      <c r="O11" s="194"/>
      <c r="P11" s="195"/>
      <c r="Q11" s="196"/>
      <c r="R11" s="197"/>
      <c r="S11" s="197"/>
      <c r="T11" s="197"/>
      <c r="W11" s="41"/>
      <c r="X11" s="41"/>
      <c r="Y11" s="205"/>
      <c r="Z11" s="197"/>
      <c r="AD11" s="197"/>
    </row>
    <row r="12" spans="2:30" s="14" customFormat="1" ht="45" hidden="1" customHeight="1">
      <c r="B12" s="258"/>
      <c r="C12" s="317"/>
      <c r="D12" s="317"/>
      <c r="O12" s="194"/>
      <c r="P12" s="195"/>
      <c r="Q12" s="196"/>
      <c r="R12" s="197"/>
      <c r="S12" s="197"/>
      <c r="T12" s="197"/>
      <c r="W12" s="41"/>
      <c r="X12" s="41"/>
      <c r="Y12" s="205"/>
      <c r="Z12" s="197"/>
      <c r="AD12" s="197"/>
    </row>
    <row r="13" spans="2:30" s="14" customFormat="1" ht="3" customHeight="1" outlineLevel="1" thickBot="1">
      <c r="B13" s="258"/>
      <c r="C13" s="317"/>
      <c r="D13" s="317"/>
      <c r="O13" s="194"/>
      <c r="P13" s="195"/>
      <c r="Q13" s="196"/>
      <c r="R13" s="197"/>
      <c r="S13" s="197"/>
      <c r="T13" s="197"/>
      <c r="W13" s="41"/>
      <c r="X13" s="41"/>
      <c r="Y13" s="205"/>
      <c r="Z13" s="197"/>
      <c r="AD13" s="197"/>
    </row>
    <row r="14" spans="2:30" s="14" customFormat="1" ht="18.75" customHeight="1" outlineLevel="1">
      <c r="B14" s="250" t="s">
        <v>192</v>
      </c>
      <c r="C14" s="251" t="s">
        <v>458</v>
      </c>
      <c r="D14" s="251" t="s">
        <v>0</v>
      </c>
      <c r="E14" s="251" t="s">
        <v>462</v>
      </c>
      <c r="F14" s="252" t="s">
        <v>1387</v>
      </c>
      <c r="O14" s="194"/>
      <c r="P14" s="195"/>
      <c r="Q14" s="196"/>
      <c r="R14" s="197"/>
      <c r="S14" s="197"/>
      <c r="T14" s="197"/>
      <c r="W14" s="41"/>
      <c r="X14" s="41"/>
      <c r="Y14" s="205"/>
      <c r="Z14" s="197"/>
      <c r="AD14" s="197"/>
    </row>
    <row r="15" spans="2:30" s="14" customFormat="1" ht="18" customHeight="1" outlineLevel="1">
      <c r="B15" s="318" t="str">
        <f>IF('Pantalla de control'!H30&lt;&gt;"",'Pantalla de control'!H30,"")</f>
        <v/>
      </c>
      <c r="C15" s="320" t="str">
        <f>IFERROR(VLOOKUP($B$15,Listados2!$K$2:$N$180,2,0),"")</f>
        <v/>
      </c>
      <c r="D15" s="320" t="str">
        <f>IFERROR(VLOOKUP($B$15,Listados2!$K$2:$N$180,3,0),"")</f>
        <v/>
      </c>
      <c r="E15" s="322" t="str">
        <f>IFERROR(VLOOKUP($B$15,Listados2!$K$2:$N$180,4,0),"")</f>
        <v/>
      </c>
      <c r="F15" s="324" t="str">
        <f>IF(B15&lt;&gt;"","2021","")</f>
        <v/>
      </c>
      <c r="G15" s="107"/>
      <c r="O15" s="194"/>
      <c r="P15" s="195"/>
      <c r="Q15" s="196"/>
      <c r="R15" s="197"/>
      <c r="S15" s="197"/>
      <c r="T15" s="197"/>
      <c r="W15" s="41"/>
      <c r="X15" s="41"/>
      <c r="Y15" s="205"/>
      <c r="Z15" s="197"/>
      <c r="AD15" s="197"/>
    </row>
    <row r="16" spans="2:30" s="14" customFormat="1" ht="7.5" customHeight="1" outlineLevel="1" thickBot="1">
      <c r="B16" s="319"/>
      <c r="C16" s="321"/>
      <c r="D16" s="321"/>
      <c r="E16" s="323"/>
      <c r="F16" s="325"/>
      <c r="O16" s="194"/>
      <c r="P16" s="195"/>
      <c r="Q16" s="196"/>
      <c r="R16" s="197"/>
      <c r="S16" s="197"/>
      <c r="T16" s="197"/>
      <c r="W16" s="41"/>
      <c r="X16" s="41"/>
      <c r="Y16" s="205"/>
      <c r="Z16" s="197"/>
      <c r="AD16" s="197"/>
    </row>
    <row r="17" spans="1:38" ht="6" customHeight="1" outlineLevel="1">
      <c r="A17" s="14"/>
      <c r="B17" s="14"/>
      <c r="C17" s="40"/>
      <c r="D17" s="40"/>
    </row>
    <row r="18" spans="1:38" ht="90.75" customHeight="1" thickBot="1">
      <c r="A18" s="14"/>
      <c r="B18" s="182" t="str">
        <f>IF($AC$23="","",IF(AC23&lt;&gt;"","Se ha detectado un título de contrato duplicado, revise los datos introducidos y desdoble los títulos si es un contrato por lotes, añadiendo la palabra Lote X al final de cada campo"))</f>
        <v/>
      </c>
      <c r="C18" s="182" t="str">
        <f>IF($AH$23="","",IF(AH23&lt;&gt;"","Se ha detectado un número de expediente duplicado, revise los datos introducidos y desdoble los expedientes,  si es un contrato por lotes, añadiendo la palabra Lote X al final de cada campo"))</f>
        <v/>
      </c>
      <c r="D18" s="16"/>
      <c r="E18" s="16"/>
      <c r="F18" s="16"/>
      <c r="G18" s="16"/>
      <c r="H18" s="16"/>
      <c r="I18" s="16"/>
      <c r="J18" s="107"/>
    </row>
    <row r="19" spans="1:38" s="17" customFormat="1" ht="39.75" customHeight="1" thickBot="1">
      <c r="A19" s="143"/>
      <c r="B19" s="308" t="s">
        <v>1680</v>
      </c>
      <c r="C19" s="309"/>
      <c r="D19" s="309"/>
      <c r="E19" s="309"/>
      <c r="F19" s="309"/>
      <c r="G19" s="309"/>
      <c r="H19" s="309"/>
      <c r="I19" s="309"/>
      <c r="J19" s="310"/>
      <c r="K19" s="306" t="s">
        <v>1676</v>
      </c>
      <c r="L19" s="146"/>
      <c r="O19" s="198"/>
      <c r="P19" s="199" t="s">
        <v>1673</v>
      </c>
      <c r="Q19" s="200"/>
      <c r="R19" s="201"/>
      <c r="S19" s="201"/>
      <c r="T19" s="201"/>
      <c r="W19" s="138"/>
      <c r="X19" s="138"/>
      <c r="Y19" s="202"/>
      <c r="Z19" s="201"/>
      <c r="AD19" s="201"/>
    </row>
    <row r="20" spans="1:38" s="17" customFormat="1" ht="35.25" customHeight="1" thickBot="1">
      <c r="A20" s="143"/>
      <c r="B20" s="311" t="s">
        <v>1389</v>
      </c>
      <c r="C20" s="312"/>
      <c r="D20" s="312"/>
      <c r="E20" s="312"/>
      <c r="F20" s="312"/>
      <c r="G20" s="313"/>
      <c r="H20" s="311" t="s">
        <v>1679</v>
      </c>
      <c r="I20" s="312"/>
      <c r="J20" s="313"/>
      <c r="K20" s="307"/>
      <c r="O20" s="198"/>
      <c r="P20" s="199" t="s">
        <v>1674</v>
      </c>
      <c r="Q20" s="200"/>
      <c r="R20" s="201"/>
      <c r="S20" s="201"/>
      <c r="T20" s="201"/>
      <c r="W20" s="138"/>
      <c r="X20" s="138"/>
      <c r="Y20" s="202"/>
      <c r="Z20" s="201"/>
      <c r="AD20" s="201"/>
    </row>
    <row r="21" spans="1:38" ht="7.35" customHeight="1" thickBot="1">
      <c r="B21" s="18"/>
      <c r="C21" s="18"/>
      <c r="D21" s="18"/>
      <c r="E21" s="18"/>
      <c r="F21" s="18"/>
      <c r="G21" s="18"/>
      <c r="H21" s="18"/>
      <c r="I21" s="18"/>
    </row>
    <row r="22" spans="1:38" s="13" customFormat="1" ht="50.25" customHeight="1" thickBot="1">
      <c r="A22" s="144"/>
      <c r="B22" s="212" t="s">
        <v>1672</v>
      </c>
      <c r="C22" s="213" t="s">
        <v>459</v>
      </c>
      <c r="D22" s="213" t="s">
        <v>385</v>
      </c>
      <c r="E22" s="213" t="s">
        <v>393</v>
      </c>
      <c r="F22" s="214" t="s">
        <v>409</v>
      </c>
      <c r="G22" s="215" t="s">
        <v>407</v>
      </c>
      <c r="H22" s="213" t="s">
        <v>401</v>
      </c>
      <c r="I22" s="213" t="s">
        <v>1671</v>
      </c>
      <c r="J22" s="216" t="s">
        <v>397</v>
      </c>
      <c r="K22" s="147" t="s">
        <v>2737</v>
      </c>
      <c r="O22" s="202"/>
      <c r="P22" s="198"/>
      <c r="Q22" s="198"/>
      <c r="R22" s="200"/>
      <c r="S22" s="202"/>
      <c r="T22" s="202"/>
      <c r="X22" s="139"/>
      <c r="Y22" s="202"/>
      <c r="Z22" s="202"/>
      <c r="AD22" s="202"/>
    </row>
    <row r="23" spans="1:38" s="21" customFormat="1" ht="109.5" customHeight="1">
      <c r="B23" s="217"/>
      <c r="C23" s="210"/>
      <c r="D23" s="211"/>
      <c r="E23" s="211"/>
      <c r="F23" s="124"/>
      <c r="G23" s="124"/>
      <c r="H23" s="54"/>
      <c r="I23" s="54"/>
      <c r="J23" s="54"/>
      <c r="K23" s="297"/>
      <c r="N23" s="209" t="str">
        <f>Tabla13[[#This Row],[Título del contrato]]&amp;Tabla13[[#This Row],[Nº Expediente de la plataforma de contratación]]</f>
        <v/>
      </c>
      <c r="O23" s="203"/>
      <c r="P23" s="194" cm="1">
        <f t="array" ref="P23">_xlfn.UNIQUE(Tabla13[Título del contrato])</f>
        <v>0</v>
      </c>
      <c r="Q23" s="204" cm="1">
        <f t="array" ref="Q23">_xlfn.UNIQUE(Tabla13[Nº Expediente de la plataforma de contratación])</f>
        <v>0</v>
      </c>
      <c r="R23" s="196"/>
      <c r="S23" s="203"/>
      <c r="T23" s="208">
        <f>Tabla13[[#This Row],[Nº Expediente de la plataforma de contratación]]</f>
        <v>0</v>
      </c>
      <c r="U23" s="134">
        <f>Tabla13[[#This Row],[Importe de adjudicación (sin IVA)]]</f>
        <v>0</v>
      </c>
      <c r="V23" s="134">
        <f>Tabla13[[#This Row],[Importe IVA ]]</f>
        <v>0</v>
      </c>
      <c r="W23" s="134">
        <f>Tabla13[[#This Row],[Importe de adjudicación (IVA INCLUIDO)]]</f>
        <v>0</v>
      </c>
      <c r="X23" s="137"/>
      <c r="Y23" s="203" t="e" cm="1" vm="1">
        <f t="array" ref="Y23">_xlfn._xlws.FILTER(_xlfn.ANCHORARRAY(P23),_xlfn.ANCHORARRAY(P23)&lt;&gt;0)</f>
        <v>#VALUE!</v>
      </c>
      <c r="Z23" s="205" t="e" cm="1" vm="1">
        <f t="array" ref="Z23">_xlfn._xlws.FILTER(_xlfn.ANCHORARRAY(Q23),_xlfn.ANCHORARRAY(Q23)&lt;&gt;0)</f>
        <v>#VALUE!</v>
      </c>
      <c r="AC23" s="179" t="str">
        <f>IF(COUNTA(Tabla13[Título del contrato])&gt;COUNTA(_xlfn.ANCHORARRAY(AE23)),"Se ha detectado un título de contrato duplicado, revise los datos introducidos y desdoble los Títulos","")</f>
        <v/>
      </c>
      <c r="AD23" s="203" cm="1">
        <f t="array" ref="AD23">_xlfn.UNIQUE(Tabla13[Título del contrato])</f>
        <v>0</v>
      </c>
      <c r="AE23" s="21" t="e" cm="1" vm="1">
        <f t="array" ref="AE23">_xlfn._xlws.FILTER(_xlfn.ANCHORARRAY(AD23),_xlfn.ANCHORARRAY(AD23)&lt;&gt;0)</f>
        <v>#VALUE!</v>
      </c>
      <c r="AF23" s="21" cm="1">
        <f t="array" ref="AF23">_xlfn.UNIQUE(Tabla13[Nº Expediente de la plataforma de contratación])</f>
        <v>0</v>
      </c>
      <c r="AG23" s="21" t="e" cm="1" vm="1">
        <f t="array" ref="AG23">_xlfn._xlws.FILTER(_xlfn.ANCHORARRAY(AF23),_xlfn.ANCHORARRAY(AF23)&lt;&gt;0)</f>
        <v>#VALUE!</v>
      </c>
      <c r="AH23" s="179" t="str">
        <f>IF(COUNTA(Tabla13[Nº Expediente de la plataforma de contratación])&gt;COUNTA(_xlfn.ANCHORARRAY(AG23)),"Se ha detectado un número de expediente duplicado, revise los datos introducidos y desdoble los expedientes","")</f>
        <v/>
      </c>
      <c r="AK23" s="179">
        <f>COUNTIF(Tabla13[Título del contrato],Tabla13[[#This Row],[Título del contrato]])</f>
        <v>0</v>
      </c>
      <c r="AL23" s="179">
        <f>COUNTIF(Tabla13[Nº Expediente de la plataforma de contratación],Tabla13[[#This Row],[Nº Expediente de la plataforma de contratación]])</f>
        <v>0</v>
      </c>
    </row>
    <row r="24" spans="1:38" s="21" customFormat="1" ht="99.9" customHeight="1">
      <c r="B24" s="218"/>
      <c r="C24" s="188"/>
      <c r="D24" s="133"/>
      <c r="E24" s="133"/>
      <c r="F24" s="33"/>
      <c r="G24" s="33"/>
      <c r="H24" s="30"/>
      <c r="I24" s="30"/>
      <c r="J24" s="30"/>
      <c r="K24" s="298"/>
      <c r="N24" s="203" t="str">
        <f>Tabla13[[#This Row],[Título del contrato]]&amp;Tabla13[[#This Row],[Nº Expediente de la plataforma de contratación]]</f>
        <v/>
      </c>
      <c r="O24" s="203"/>
      <c r="P24" s="194"/>
      <c r="Q24" s="204"/>
      <c r="R24" s="196"/>
      <c r="S24" s="203"/>
      <c r="T24" s="208">
        <f>Tabla13[[#This Row],[Nº Expediente de la plataforma de contratación]]</f>
        <v>0</v>
      </c>
      <c r="U24" s="134">
        <f>Tabla13[[#This Row],[Importe de adjudicación (sin IVA)]]</f>
        <v>0</v>
      </c>
      <c r="V24" s="134">
        <f>Tabla13[[#This Row],[Importe IVA ]]</f>
        <v>0</v>
      </c>
      <c r="W24" s="134">
        <f>Tabla13[[#This Row],[Importe de adjudicación (IVA INCLUIDO)]]</f>
        <v>0</v>
      </c>
      <c r="X24" s="137"/>
      <c r="Y24" s="203"/>
      <c r="Z24" s="205"/>
      <c r="AD24" s="203"/>
      <c r="AK24" s="179">
        <f>COUNTIF(Tabla13[Título del contrato],Tabla13[[#This Row],[Título del contrato]])</f>
        <v>0</v>
      </c>
      <c r="AL24" s="179">
        <f>COUNTIF(Tabla13[Nº Expediente de la plataforma de contratación],Tabla13[[#This Row],[Nº Expediente de la plataforma de contratación]])</f>
        <v>0</v>
      </c>
    </row>
    <row r="25" spans="1:38" ht="99.9" customHeight="1">
      <c r="A25" s="14"/>
      <c r="B25" s="206"/>
      <c r="C25" s="188"/>
      <c r="D25" s="133"/>
      <c r="E25" s="133"/>
      <c r="F25" s="33"/>
      <c r="G25" s="33"/>
      <c r="H25" s="30"/>
      <c r="I25" s="30"/>
      <c r="J25" s="30"/>
      <c r="K25" s="299"/>
      <c r="N25" s="203" t="str">
        <f>Tabla13[[#This Row],[Título del contrato]]&amp;Tabla13[[#This Row],[Nº Expediente de la plataforma de contratación]]</f>
        <v/>
      </c>
      <c r="O25" s="197"/>
      <c r="P25" s="194"/>
      <c r="Q25" s="195"/>
      <c r="R25" s="196"/>
      <c r="T25" s="208">
        <f>Tabla13[[#This Row],[Nº Expediente de la plataforma de contratación]]</f>
        <v>0</v>
      </c>
      <c r="U25" s="134">
        <f>Tabla13[[#This Row],[Importe de adjudicación (sin IVA)]]</f>
        <v>0</v>
      </c>
      <c r="V25" s="134">
        <f>Tabla13[[#This Row],[Importe IVA ]]</f>
        <v>0</v>
      </c>
      <c r="W25" s="134">
        <f>Tabla13[[#This Row],[Importe de adjudicación (IVA INCLUIDO)]]</f>
        <v>0</v>
      </c>
      <c r="X25" s="137"/>
      <c r="Y25" s="197"/>
      <c r="Z25" s="205"/>
      <c r="AK25" s="179">
        <f>COUNTIF(Tabla13[Título del contrato],Tabla13[[#This Row],[Título del contrato]])</f>
        <v>0</v>
      </c>
      <c r="AL25" s="179">
        <f>COUNTIF(Tabla13[Nº Expediente de la plataforma de contratación],Tabla13[[#This Row],[Nº Expediente de la plataforma de contratación]])</f>
        <v>0</v>
      </c>
    </row>
    <row r="26" spans="1:38" ht="99.9" customHeight="1">
      <c r="A26" s="14"/>
      <c r="B26" s="206"/>
      <c r="C26" s="188"/>
      <c r="D26" s="133"/>
      <c r="E26" s="133"/>
      <c r="F26" s="33"/>
      <c r="G26" s="33"/>
      <c r="H26" s="30"/>
      <c r="I26" s="30"/>
      <c r="J26" s="30"/>
      <c r="K26" s="299"/>
      <c r="N26" s="203" t="str">
        <f>Tabla13[[#This Row],[Título del contrato]]&amp;Tabla13[[#This Row],[Nº Expediente de la plataforma de contratación]]</f>
        <v/>
      </c>
      <c r="O26" s="197"/>
      <c r="P26" s="194"/>
      <c r="Q26" s="195"/>
      <c r="R26" s="196"/>
      <c r="T26" s="208">
        <f>Tabla13[[#This Row],[Nº Expediente de la plataforma de contratación]]</f>
        <v>0</v>
      </c>
      <c r="U26" s="134">
        <f>Tabla13[[#This Row],[Importe de adjudicación (sin IVA)]]</f>
        <v>0</v>
      </c>
      <c r="V26" s="134">
        <f>Tabla13[[#This Row],[Importe IVA ]]</f>
        <v>0</v>
      </c>
      <c r="W26" s="134">
        <f>Tabla13[[#This Row],[Importe de adjudicación (IVA INCLUIDO)]]</f>
        <v>0</v>
      </c>
      <c r="X26" s="137"/>
      <c r="Y26" s="197"/>
      <c r="Z26" s="205"/>
      <c r="AK26" s="179">
        <f>COUNTIF(Tabla13[Título del contrato],Tabla13[[#This Row],[Título del contrato]])</f>
        <v>0</v>
      </c>
      <c r="AL26" s="179">
        <f>COUNTIF(Tabla13[Nº Expediente de la plataforma de contratación],Tabla13[[#This Row],[Nº Expediente de la plataforma de contratación]])</f>
        <v>0</v>
      </c>
    </row>
    <row r="27" spans="1:38" ht="99.9" customHeight="1">
      <c r="A27" s="14"/>
      <c r="B27" s="206"/>
      <c r="C27" s="188"/>
      <c r="D27" s="133"/>
      <c r="E27" s="133"/>
      <c r="F27" s="33"/>
      <c r="G27" s="33"/>
      <c r="H27" s="30"/>
      <c r="I27" s="30"/>
      <c r="J27" s="30"/>
      <c r="K27" s="299"/>
      <c r="N27" s="203" t="str">
        <f>Tabla13[[#This Row],[Título del contrato]]&amp;Tabla13[[#This Row],[Nº Expediente de la plataforma de contratación]]</f>
        <v/>
      </c>
      <c r="O27" s="197"/>
      <c r="P27" s="194"/>
      <c r="Q27" s="195"/>
      <c r="R27" s="196"/>
      <c r="T27" s="208">
        <f>Tabla13[[#This Row],[Nº Expediente de la plataforma de contratación]]</f>
        <v>0</v>
      </c>
      <c r="U27" s="134">
        <f>Tabla13[[#This Row],[Importe de adjudicación (sin IVA)]]</f>
        <v>0</v>
      </c>
      <c r="V27" s="134">
        <f>Tabla13[[#This Row],[Importe IVA ]]</f>
        <v>0</v>
      </c>
      <c r="W27" s="134">
        <f>Tabla13[[#This Row],[Importe de adjudicación (IVA INCLUIDO)]]</f>
        <v>0</v>
      </c>
      <c r="X27" s="137"/>
      <c r="Y27" s="197"/>
      <c r="Z27" s="205"/>
      <c r="AK27" s="179">
        <f>COUNTIF(Tabla13[Título del contrato],Tabla13[[#This Row],[Título del contrato]])</f>
        <v>0</v>
      </c>
      <c r="AL27" s="179">
        <f>COUNTIF(Tabla13[Nº Expediente de la plataforma de contratación],Tabla13[[#This Row],[Nº Expediente de la plataforma de contratación]])</f>
        <v>0</v>
      </c>
    </row>
    <row r="28" spans="1:38" ht="99.9" customHeight="1">
      <c r="A28" s="14"/>
      <c r="B28" s="206"/>
      <c r="C28" s="188"/>
      <c r="D28" s="133"/>
      <c r="E28" s="133"/>
      <c r="F28" s="125"/>
      <c r="G28" s="125"/>
      <c r="H28" s="30"/>
      <c r="I28" s="30"/>
      <c r="J28" s="30"/>
      <c r="K28" s="299"/>
      <c r="N28" s="203" t="str">
        <f>Tabla13[[#This Row],[Título del contrato]]&amp;Tabla13[[#This Row],[Nº Expediente de la plataforma de contratación]]</f>
        <v/>
      </c>
      <c r="O28" s="197"/>
      <c r="P28" s="194"/>
      <c r="Q28" s="195"/>
      <c r="R28" s="196"/>
      <c r="T28" s="208">
        <f>Tabla13[[#This Row],[Nº Expediente de la plataforma de contratación]]</f>
        <v>0</v>
      </c>
      <c r="U28" s="134">
        <f>Tabla13[[#This Row],[Importe de adjudicación (sin IVA)]]</f>
        <v>0</v>
      </c>
      <c r="V28" s="134">
        <f>Tabla13[[#This Row],[Importe IVA ]]</f>
        <v>0</v>
      </c>
      <c r="W28" s="134">
        <f>Tabla13[[#This Row],[Importe de adjudicación (IVA INCLUIDO)]]</f>
        <v>0</v>
      </c>
      <c r="X28" s="137"/>
      <c r="Y28" s="197"/>
      <c r="Z28" s="205"/>
      <c r="AK28" s="179">
        <f>COUNTIF(Tabla13[Título del contrato],Tabla13[[#This Row],[Título del contrato]])</f>
        <v>0</v>
      </c>
      <c r="AL28" s="179">
        <f>COUNTIF(Tabla13[Nº Expediente de la plataforma de contratación],Tabla13[[#This Row],[Nº Expediente de la plataforma de contratación]])</f>
        <v>0</v>
      </c>
    </row>
    <row r="29" spans="1:38" ht="99.9" customHeight="1">
      <c r="A29" s="14"/>
      <c r="B29" s="206"/>
      <c r="C29" s="188"/>
      <c r="D29" s="133"/>
      <c r="E29" s="133"/>
      <c r="F29" s="125"/>
      <c r="G29" s="125"/>
      <c r="H29" s="30"/>
      <c r="I29" s="30"/>
      <c r="J29" s="30"/>
      <c r="K29" s="299"/>
      <c r="N29" s="203" t="str">
        <f>Tabla13[[#This Row],[Título del contrato]]&amp;Tabla13[[#This Row],[Nº Expediente de la plataforma de contratación]]</f>
        <v/>
      </c>
      <c r="O29" s="197"/>
      <c r="P29" s="194"/>
      <c r="Q29" s="195"/>
      <c r="R29" s="196"/>
      <c r="T29" s="208">
        <f>Tabla13[[#This Row],[Nº Expediente de la plataforma de contratación]]</f>
        <v>0</v>
      </c>
      <c r="U29" s="134">
        <f>Tabla13[[#This Row],[Importe de adjudicación (sin IVA)]]</f>
        <v>0</v>
      </c>
      <c r="V29" s="134">
        <f>Tabla13[[#This Row],[Importe IVA ]]</f>
        <v>0</v>
      </c>
      <c r="W29" s="134">
        <f>Tabla13[[#This Row],[Importe de adjudicación (IVA INCLUIDO)]]</f>
        <v>0</v>
      </c>
      <c r="X29" s="137"/>
      <c r="Y29" s="197"/>
      <c r="Z29" s="205"/>
      <c r="AK29" s="179">
        <f>COUNTIF(Tabla13[Título del contrato],Tabla13[[#This Row],[Título del contrato]])</f>
        <v>0</v>
      </c>
      <c r="AL29" s="179">
        <f>COUNTIF(Tabla13[Nº Expediente de la plataforma de contratación],Tabla13[[#This Row],[Nº Expediente de la plataforma de contratación]])</f>
        <v>0</v>
      </c>
    </row>
    <row r="30" spans="1:38" ht="99.9" customHeight="1">
      <c r="A30" s="14"/>
      <c r="B30" s="206"/>
      <c r="C30" s="188"/>
      <c r="D30" s="133"/>
      <c r="E30" s="133"/>
      <c r="F30" s="125"/>
      <c r="G30" s="125"/>
      <c r="H30" s="30"/>
      <c r="I30" s="30"/>
      <c r="J30" s="30"/>
      <c r="K30" s="299"/>
      <c r="N30" s="203" t="str">
        <f>Tabla13[[#This Row],[Título del contrato]]&amp;Tabla13[[#This Row],[Nº Expediente de la plataforma de contratación]]</f>
        <v/>
      </c>
      <c r="O30" s="197"/>
      <c r="P30" s="194"/>
      <c r="Q30" s="195"/>
      <c r="R30" s="196"/>
      <c r="T30" s="208">
        <f>Tabla13[[#This Row],[Nº Expediente de la plataforma de contratación]]</f>
        <v>0</v>
      </c>
      <c r="U30" s="134">
        <f>Tabla13[[#This Row],[Importe de adjudicación (sin IVA)]]</f>
        <v>0</v>
      </c>
      <c r="V30" s="134">
        <f>Tabla13[[#This Row],[Importe IVA ]]</f>
        <v>0</v>
      </c>
      <c r="W30" s="134">
        <f>Tabla13[[#This Row],[Importe de adjudicación (IVA INCLUIDO)]]</f>
        <v>0</v>
      </c>
      <c r="X30" s="137"/>
      <c r="Y30" s="197"/>
      <c r="Z30" s="205"/>
      <c r="AK30" s="179">
        <f>COUNTIF(Tabla13[Título del contrato],Tabla13[[#This Row],[Título del contrato]])</f>
        <v>0</v>
      </c>
      <c r="AL30" s="179">
        <f>COUNTIF(Tabla13[Nº Expediente de la plataforma de contratación],Tabla13[[#This Row],[Nº Expediente de la plataforma de contratación]])</f>
        <v>0</v>
      </c>
    </row>
    <row r="31" spans="1:38" ht="99.9" customHeight="1">
      <c r="A31" s="14"/>
      <c r="B31" s="206"/>
      <c r="C31" s="188"/>
      <c r="D31" s="133"/>
      <c r="E31" s="133"/>
      <c r="F31" s="125"/>
      <c r="G31" s="125"/>
      <c r="H31" s="30"/>
      <c r="I31" s="30"/>
      <c r="J31" s="30"/>
      <c r="K31" s="299"/>
      <c r="N31" s="203" t="str">
        <f>Tabla13[[#This Row],[Título del contrato]]&amp;Tabla13[[#This Row],[Nº Expediente de la plataforma de contratación]]</f>
        <v/>
      </c>
      <c r="O31" s="197"/>
      <c r="P31" s="194"/>
      <c r="Q31" s="195"/>
      <c r="R31" s="196"/>
      <c r="T31" s="208">
        <f>Tabla13[[#This Row],[Nº Expediente de la plataforma de contratación]]</f>
        <v>0</v>
      </c>
      <c r="U31" s="134">
        <f>Tabla13[[#This Row],[Importe de adjudicación (sin IVA)]]</f>
        <v>0</v>
      </c>
      <c r="V31" s="134">
        <f>Tabla13[[#This Row],[Importe IVA ]]</f>
        <v>0</v>
      </c>
      <c r="W31" s="134">
        <f>Tabla13[[#This Row],[Importe de adjudicación (IVA INCLUIDO)]]</f>
        <v>0</v>
      </c>
      <c r="X31" s="137"/>
      <c r="Y31" s="197"/>
      <c r="Z31" s="205"/>
      <c r="AK31" s="179">
        <f>COUNTIF(Tabla13[Título del contrato],Tabla13[[#This Row],[Título del contrato]])</f>
        <v>0</v>
      </c>
      <c r="AL31" s="179">
        <f>COUNTIF(Tabla13[Nº Expediente de la plataforma de contratación],Tabla13[[#This Row],[Nº Expediente de la plataforma de contratación]])</f>
        <v>0</v>
      </c>
    </row>
    <row r="32" spans="1:38" ht="99.9" customHeight="1">
      <c r="A32" s="14"/>
      <c r="B32" s="206"/>
      <c r="C32" s="188"/>
      <c r="D32" s="133"/>
      <c r="E32" s="133"/>
      <c r="F32" s="125"/>
      <c r="G32" s="125"/>
      <c r="H32" s="30"/>
      <c r="I32" s="30"/>
      <c r="J32" s="30"/>
      <c r="K32" s="299"/>
      <c r="N32" s="203" t="str">
        <f>Tabla13[[#This Row],[Título del contrato]]&amp;Tabla13[[#This Row],[Nº Expediente de la plataforma de contratación]]</f>
        <v/>
      </c>
      <c r="O32" s="197"/>
      <c r="P32" s="194"/>
      <c r="Q32" s="195"/>
      <c r="R32" s="196"/>
      <c r="T32" s="208">
        <f>Tabla13[[#This Row],[Nº Expediente de la plataforma de contratación]]</f>
        <v>0</v>
      </c>
      <c r="U32" s="134">
        <f>Tabla13[[#This Row],[Importe de adjudicación (sin IVA)]]</f>
        <v>0</v>
      </c>
      <c r="V32" s="134">
        <f>Tabla13[[#This Row],[Importe IVA ]]</f>
        <v>0</v>
      </c>
      <c r="W32" s="134">
        <f>Tabla13[[#This Row],[Importe de adjudicación (IVA INCLUIDO)]]</f>
        <v>0</v>
      </c>
      <c r="X32" s="137"/>
      <c r="Y32" s="197"/>
      <c r="Z32" s="205"/>
      <c r="AK32" s="179">
        <f>COUNTIF(Tabla13[Título del contrato],Tabla13[[#This Row],[Título del contrato]])</f>
        <v>0</v>
      </c>
      <c r="AL32" s="179">
        <f>COUNTIF(Tabla13[Nº Expediente de la plataforma de contratación],Tabla13[[#This Row],[Nº Expediente de la plataforma de contratación]])</f>
        <v>0</v>
      </c>
    </row>
    <row r="33" spans="1:38" ht="99.9" customHeight="1">
      <c r="A33" s="14"/>
      <c r="B33" s="206"/>
      <c r="C33" s="188"/>
      <c r="D33" s="133"/>
      <c r="E33" s="133"/>
      <c r="F33" s="33"/>
      <c r="G33" s="33"/>
      <c r="H33" s="30"/>
      <c r="I33" s="30"/>
      <c r="J33" s="30"/>
      <c r="K33" s="299"/>
      <c r="N33" s="203" t="str">
        <f>Tabla13[[#This Row],[Título del contrato]]&amp;Tabla13[[#This Row],[Nº Expediente de la plataforma de contratación]]</f>
        <v/>
      </c>
      <c r="O33" s="197"/>
      <c r="P33" s="194"/>
      <c r="Q33" s="195"/>
      <c r="R33" s="196"/>
      <c r="T33" s="208">
        <f>Tabla13[[#This Row],[Nº Expediente de la plataforma de contratación]]</f>
        <v>0</v>
      </c>
      <c r="U33" s="134">
        <f>Tabla13[[#This Row],[Importe de adjudicación (sin IVA)]]</f>
        <v>0</v>
      </c>
      <c r="V33" s="134">
        <f>Tabla13[[#This Row],[Importe IVA ]]</f>
        <v>0</v>
      </c>
      <c r="W33" s="134">
        <f>Tabla13[[#This Row],[Importe de adjudicación (IVA INCLUIDO)]]</f>
        <v>0</v>
      </c>
      <c r="X33" s="137"/>
      <c r="Y33" s="197"/>
      <c r="Z33" s="205"/>
      <c r="AK33" s="179">
        <f>COUNTIF(Tabla13[Título del contrato],Tabla13[[#This Row],[Título del contrato]])</f>
        <v>0</v>
      </c>
      <c r="AL33" s="179">
        <f>COUNTIF(Tabla13[Nº Expediente de la plataforma de contratación],Tabla13[[#This Row],[Nº Expediente de la plataforma de contratación]])</f>
        <v>0</v>
      </c>
    </row>
    <row r="34" spans="1:38" ht="99.9" customHeight="1">
      <c r="A34" s="14"/>
      <c r="B34" s="206"/>
      <c r="C34" s="188"/>
      <c r="D34" s="133"/>
      <c r="E34" s="133"/>
      <c r="F34" s="33"/>
      <c r="G34" s="33"/>
      <c r="H34" s="30"/>
      <c r="I34" s="30"/>
      <c r="J34" s="30"/>
      <c r="K34" s="299"/>
      <c r="N34" s="203" t="str">
        <f>Tabla13[[#This Row],[Título del contrato]]&amp;Tabla13[[#This Row],[Nº Expediente de la plataforma de contratación]]</f>
        <v/>
      </c>
      <c r="O34" s="197"/>
      <c r="P34" s="194"/>
      <c r="Q34" s="195"/>
      <c r="R34" s="196"/>
      <c r="T34" s="208">
        <f>Tabla13[[#This Row],[Nº Expediente de la plataforma de contratación]]</f>
        <v>0</v>
      </c>
      <c r="U34" s="134">
        <f>Tabla13[[#This Row],[Importe de adjudicación (sin IVA)]]</f>
        <v>0</v>
      </c>
      <c r="V34" s="134">
        <f>Tabla13[[#This Row],[Importe IVA ]]</f>
        <v>0</v>
      </c>
      <c r="W34" s="134">
        <f>Tabla13[[#This Row],[Importe de adjudicación (IVA INCLUIDO)]]</f>
        <v>0</v>
      </c>
      <c r="X34" s="137"/>
      <c r="Y34" s="197"/>
      <c r="Z34" s="205"/>
      <c r="AK34" s="179">
        <f>COUNTIF(Tabla13[Título del contrato],Tabla13[[#This Row],[Título del contrato]])</f>
        <v>0</v>
      </c>
      <c r="AL34" s="179">
        <f>COUNTIF(Tabla13[Nº Expediente de la plataforma de contratación],Tabla13[[#This Row],[Nº Expediente de la plataforma de contratación]])</f>
        <v>0</v>
      </c>
    </row>
    <row r="35" spans="1:38" ht="99.9" customHeight="1">
      <c r="A35" s="14"/>
      <c r="B35" s="206"/>
      <c r="C35" s="188"/>
      <c r="D35" s="133"/>
      <c r="E35" s="133"/>
      <c r="F35" s="33"/>
      <c r="G35" s="33"/>
      <c r="H35" s="30"/>
      <c r="I35" s="30"/>
      <c r="J35" s="30"/>
      <c r="K35" s="299"/>
      <c r="N35" s="203" t="str">
        <f>Tabla13[[#This Row],[Título del contrato]]&amp;Tabla13[[#This Row],[Nº Expediente de la plataforma de contratación]]</f>
        <v/>
      </c>
      <c r="O35" s="197"/>
      <c r="P35" s="194"/>
      <c r="Q35" s="195"/>
      <c r="R35" s="196"/>
      <c r="T35" s="208">
        <f>Tabla13[[#This Row],[Nº Expediente de la plataforma de contratación]]</f>
        <v>0</v>
      </c>
      <c r="U35" s="134">
        <f>Tabla13[[#This Row],[Importe de adjudicación (sin IVA)]]</f>
        <v>0</v>
      </c>
      <c r="V35" s="134">
        <f>Tabla13[[#This Row],[Importe IVA ]]</f>
        <v>0</v>
      </c>
      <c r="W35" s="134">
        <f>Tabla13[[#This Row],[Importe de adjudicación (IVA INCLUIDO)]]</f>
        <v>0</v>
      </c>
      <c r="X35" s="137"/>
      <c r="Y35" s="197"/>
      <c r="Z35" s="205"/>
      <c r="AK35" s="179">
        <f>COUNTIF(Tabla13[Título del contrato],Tabla13[[#This Row],[Título del contrato]])</f>
        <v>0</v>
      </c>
      <c r="AL35" s="179">
        <f>COUNTIF(Tabla13[Nº Expediente de la plataforma de contratación],Tabla13[[#This Row],[Nº Expediente de la plataforma de contratación]])</f>
        <v>0</v>
      </c>
    </row>
    <row r="36" spans="1:38" ht="99.6" customHeight="1">
      <c r="A36" s="14"/>
      <c r="B36" s="206"/>
      <c r="C36" s="188"/>
      <c r="D36" s="142"/>
      <c r="E36" s="142"/>
      <c r="F36" s="33"/>
      <c r="G36" s="33"/>
      <c r="H36" s="30"/>
      <c r="I36" s="128"/>
      <c r="J36" s="30"/>
      <c r="K36" s="299"/>
      <c r="N36" s="203" t="str">
        <f>Tabla13[[#This Row],[Título del contrato]]&amp;Tabla13[[#This Row],[Nº Expediente de la plataforma de contratación]]</f>
        <v/>
      </c>
      <c r="O36" s="197"/>
      <c r="P36" s="194"/>
      <c r="Q36" s="195"/>
      <c r="R36" s="196"/>
      <c r="T36" s="208">
        <f>Tabla13[[#This Row],[Nº Expediente de la plataforma de contratación]]</f>
        <v>0</v>
      </c>
      <c r="U36" s="134">
        <f>Tabla13[[#This Row],[Importe de adjudicación (sin IVA)]]</f>
        <v>0</v>
      </c>
      <c r="V36" s="134">
        <f>Tabla13[[#This Row],[Importe IVA ]]</f>
        <v>0</v>
      </c>
      <c r="W36" s="134">
        <f>Tabla13[[#This Row],[Importe de adjudicación (IVA INCLUIDO)]]</f>
        <v>0</v>
      </c>
      <c r="X36" s="137"/>
      <c r="Y36" s="197"/>
      <c r="Z36" s="205"/>
      <c r="AK36" s="179">
        <f>COUNTIF(Tabla13[Título del contrato],Tabla13[[#This Row],[Título del contrato]])</f>
        <v>0</v>
      </c>
      <c r="AL36" s="179">
        <f>COUNTIF(Tabla13[Nº Expediente de la plataforma de contratación],Tabla13[[#This Row],[Nº Expediente de la plataforma de contratación]])</f>
        <v>0</v>
      </c>
    </row>
    <row r="37" spans="1:38" ht="99.6" customHeight="1">
      <c r="A37" s="14"/>
      <c r="B37" s="206"/>
      <c r="C37" s="188"/>
      <c r="D37" s="142"/>
      <c r="E37" s="142"/>
      <c r="F37" s="33"/>
      <c r="G37" s="33"/>
      <c r="H37" s="30"/>
      <c r="I37" s="128"/>
      <c r="J37" s="30"/>
      <c r="K37" s="299"/>
      <c r="N37" s="203" t="str">
        <f>Tabla13[[#This Row],[Título del contrato]]&amp;Tabla13[[#This Row],[Nº Expediente de la plataforma de contratación]]</f>
        <v/>
      </c>
      <c r="O37" s="197"/>
      <c r="P37" s="194"/>
      <c r="Q37" s="195"/>
      <c r="R37" s="196"/>
      <c r="T37" s="208">
        <f>Tabla13[[#This Row],[Nº Expediente de la plataforma de contratación]]</f>
        <v>0</v>
      </c>
      <c r="U37" s="134">
        <f>Tabla13[[#This Row],[Importe de adjudicación (sin IVA)]]</f>
        <v>0</v>
      </c>
      <c r="V37" s="134">
        <f>Tabla13[[#This Row],[Importe IVA ]]</f>
        <v>0</v>
      </c>
      <c r="W37" s="134">
        <f>Tabla13[[#This Row],[Importe de adjudicación (IVA INCLUIDO)]]</f>
        <v>0</v>
      </c>
      <c r="X37" s="137"/>
      <c r="Y37" s="197"/>
      <c r="Z37" s="205"/>
      <c r="AK37" s="179">
        <f>COUNTIF(Tabla13[Título del contrato],Tabla13[[#This Row],[Título del contrato]])</f>
        <v>0</v>
      </c>
      <c r="AL37" s="179">
        <f>COUNTIF(Tabla13[Nº Expediente de la plataforma de contratación],Tabla13[[#This Row],[Nº Expediente de la plataforma de contratación]])</f>
        <v>0</v>
      </c>
    </row>
    <row r="38" spans="1:38" ht="99.6" customHeight="1">
      <c r="A38" s="14"/>
      <c r="B38" s="206"/>
      <c r="C38" s="188"/>
      <c r="D38" s="142"/>
      <c r="E38" s="142"/>
      <c r="F38" s="33"/>
      <c r="G38" s="33"/>
      <c r="H38" s="30"/>
      <c r="I38" s="128"/>
      <c r="J38" s="30"/>
      <c r="K38" s="299"/>
      <c r="N38" s="203" t="str">
        <f>Tabla13[[#This Row],[Título del contrato]]&amp;Tabla13[[#This Row],[Nº Expediente de la plataforma de contratación]]</f>
        <v/>
      </c>
      <c r="O38" s="197"/>
      <c r="P38" s="194"/>
      <c r="Q38" s="195"/>
      <c r="R38" s="196"/>
      <c r="T38" s="208">
        <f>Tabla13[[#This Row],[Nº Expediente de la plataforma de contratación]]</f>
        <v>0</v>
      </c>
      <c r="U38" s="134">
        <f>Tabla13[[#This Row],[Importe de adjudicación (sin IVA)]]</f>
        <v>0</v>
      </c>
      <c r="V38" s="134">
        <f>Tabla13[[#This Row],[Importe IVA ]]</f>
        <v>0</v>
      </c>
      <c r="W38" s="134">
        <f>Tabla13[[#This Row],[Importe de adjudicación (IVA INCLUIDO)]]</f>
        <v>0</v>
      </c>
      <c r="X38" s="137"/>
      <c r="Y38" s="197"/>
      <c r="Z38" s="205"/>
      <c r="AK38" s="179">
        <f>COUNTIF(Tabla13[Título del contrato],Tabla13[[#This Row],[Título del contrato]])</f>
        <v>0</v>
      </c>
      <c r="AL38" s="179">
        <f>COUNTIF(Tabla13[Nº Expediente de la plataforma de contratación],Tabla13[[#This Row],[Nº Expediente de la plataforma de contratación]])</f>
        <v>0</v>
      </c>
    </row>
    <row r="39" spans="1:38" ht="99.6" customHeight="1">
      <c r="A39" s="14"/>
      <c r="B39" s="206"/>
      <c r="C39" s="188"/>
      <c r="D39" s="142"/>
      <c r="E39" s="142"/>
      <c r="F39" s="33"/>
      <c r="G39" s="33"/>
      <c r="H39" s="30"/>
      <c r="I39" s="128"/>
      <c r="J39" s="30"/>
      <c r="K39" s="299"/>
      <c r="N39" s="203" t="str">
        <f>Tabla13[[#This Row],[Título del contrato]]&amp;Tabla13[[#This Row],[Nº Expediente de la plataforma de contratación]]</f>
        <v/>
      </c>
      <c r="O39" s="197"/>
      <c r="P39" s="194"/>
      <c r="Q39" s="195"/>
      <c r="R39" s="196"/>
      <c r="T39" s="208">
        <f>Tabla13[[#This Row],[Nº Expediente de la plataforma de contratación]]</f>
        <v>0</v>
      </c>
      <c r="U39" s="134">
        <f>Tabla13[[#This Row],[Importe de adjudicación (sin IVA)]]</f>
        <v>0</v>
      </c>
      <c r="V39" s="134">
        <f>Tabla13[[#This Row],[Importe IVA ]]</f>
        <v>0</v>
      </c>
      <c r="W39" s="134">
        <f>Tabla13[[#This Row],[Importe de adjudicación (IVA INCLUIDO)]]</f>
        <v>0</v>
      </c>
      <c r="X39" s="137"/>
      <c r="Y39" s="197"/>
      <c r="Z39" s="205"/>
      <c r="AK39" s="179">
        <f>COUNTIF(Tabla13[Título del contrato],Tabla13[[#This Row],[Título del contrato]])</f>
        <v>0</v>
      </c>
      <c r="AL39" s="179">
        <f>COUNTIF(Tabla13[Nº Expediente de la plataforma de contratación],Tabla13[[#This Row],[Nº Expediente de la plataforma de contratación]])</f>
        <v>0</v>
      </c>
    </row>
    <row r="40" spans="1:38" ht="99.6" customHeight="1">
      <c r="A40" s="14"/>
      <c r="B40" s="206"/>
      <c r="C40" s="188"/>
      <c r="D40" s="142"/>
      <c r="E40" s="142"/>
      <c r="F40" s="33"/>
      <c r="G40" s="33"/>
      <c r="H40" s="30"/>
      <c r="I40" s="128"/>
      <c r="J40" s="30"/>
      <c r="K40" s="299"/>
      <c r="N40" s="203" t="str">
        <f>Tabla13[[#This Row],[Título del contrato]]&amp;Tabla13[[#This Row],[Nº Expediente de la plataforma de contratación]]</f>
        <v/>
      </c>
      <c r="O40" s="197"/>
      <c r="P40" s="194"/>
      <c r="Q40" s="195"/>
      <c r="R40" s="196"/>
      <c r="T40" s="208">
        <f>Tabla13[[#This Row],[Nº Expediente de la plataforma de contratación]]</f>
        <v>0</v>
      </c>
      <c r="U40" s="134">
        <f>Tabla13[[#This Row],[Importe de adjudicación (sin IVA)]]</f>
        <v>0</v>
      </c>
      <c r="V40" s="134">
        <f>Tabla13[[#This Row],[Importe IVA ]]</f>
        <v>0</v>
      </c>
      <c r="W40" s="134">
        <f>Tabla13[[#This Row],[Importe de adjudicación (IVA INCLUIDO)]]</f>
        <v>0</v>
      </c>
      <c r="X40" s="137"/>
      <c r="Y40" s="197"/>
      <c r="Z40" s="205"/>
      <c r="AK40" s="179">
        <f>COUNTIF(Tabla13[Título del contrato],Tabla13[[#This Row],[Título del contrato]])</f>
        <v>0</v>
      </c>
      <c r="AL40" s="179">
        <f>COUNTIF(Tabla13[Nº Expediente de la plataforma de contratación],Tabla13[[#This Row],[Nº Expediente de la plataforma de contratación]])</f>
        <v>0</v>
      </c>
    </row>
    <row r="41" spans="1:38" ht="99.6" customHeight="1">
      <c r="A41" s="14"/>
      <c r="B41" s="206"/>
      <c r="C41" s="188"/>
      <c r="D41" s="142"/>
      <c r="E41" s="142"/>
      <c r="F41" s="33"/>
      <c r="G41" s="33"/>
      <c r="H41" s="30"/>
      <c r="I41" s="128"/>
      <c r="J41" s="30"/>
      <c r="K41" s="299"/>
      <c r="N41" s="203" t="str">
        <f>Tabla13[[#This Row],[Título del contrato]]&amp;Tabla13[[#This Row],[Nº Expediente de la plataforma de contratación]]</f>
        <v/>
      </c>
      <c r="O41" s="197"/>
      <c r="P41" s="194"/>
      <c r="Q41" s="195"/>
      <c r="R41" s="196"/>
      <c r="T41" s="208">
        <f>Tabla13[[#This Row],[Nº Expediente de la plataforma de contratación]]</f>
        <v>0</v>
      </c>
      <c r="U41" s="134">
        <f>Tabla13[[#This Row],[Importe de adjudicación (sin IVA)]]</f>
        <v>0</v>
      </c>
      <c r="V41" s="134">
        <f>Tabla13[[#This Row],[Importe IVA ]]</f>
        <v>0</v>
      </c>
      <c r="W41" s="134">
        <f>Tabla13[[#This Row],[Importe de adjudicación (IVA INCLUIDO)]]</f>
        <v>0</v>
      </c>
      <c r="X41" s="137"/>
      <c r="Y41" s="197"/>
      <c r="Z41" s="205"/>
      <c r="AK41" s="179">
        <f>COUNTIF(Tabla13[Título del contrato],Tabla13[[#This Row],[Título del contrato]])</f>
        <v>0</v>
      </c>
      <c r="AL41" s="179">
        <f>COUNTIF(Tabla13[Nº Expediente de la plataforma de contratación],Tabla13[[#This Row],[Nº Expediente de la plataforma de contratación]])</f>
        <v>0</v>
      </c>
    </row>
    <row r="42" spans="1:38" ht="99.6" customHeight="1">
      <c r="A42" s="14"/>
      <c r="B42" s="206"/>
      <c r="C42" s="188"/>
      <c r="D42" s="142"/>
      <c r="E42" s="142"/>
      <c r="F42" s="33"/>
      <c r="G42" s="33"/>
      <c r="H42" s="30"/>
      <c r="I42" s="128"/>
      <c r="J42" s="30"/>
      <c r="K42" s="299"/>
      <c r="N42" s="203" t="str">
        <f>Tabla13[[#This Row],[Título del contrato]]&amp;Tabla13[[#This Row],[Nº Expediente de la plataforma de contratación]]</f>
        <v/>
      </c>
      <c r="O42" s="197"/>
      <c r="P42" s="194"/>
      <c r="Q42" s="195"/>
      <c r="R42" s="196"/>
      <c r="T42" s="208">
        <f>Tabla13[[#This Row],[Nº Expediente de la plataforma de contratación]]</f>
        <v>0</v>
      </c>
      <c r="U42" s="134">
        <f>Tabla13[[#This Row],[Importe de adjudicación (sin IVA)]]</f>
        <v>0</v>
      </c>
      <c r="V42" s="134">
        <f>Tabla13[[#This Row],[Importe IVA ]]</f>
        <v>0</v>
      </c>
      <c r="W42" s="134">
        <f>Tabla13[[#This Row],[Importe de adjudicación (IVA INCLUIDO)]]</f>
        <v>0</v>
      </c>
      <c r="X42" s="137"/>
      <c r="Y42" s="197"/>
      <c r="Z42" s="205"/>
      <c r="AK42" s="179">
        <f>COUNTIF(Tabla13[Título del contrato],Tabla13[[#This Row],[Título del contrato]])</f>
        <v>0</v>
      </c>
      <c r="AL42" s="179">
        <f>COUNTIF(Tabla13[Nº Expediente de la plataforma de contratación],Tabla13[[#This Row],[Nº Expediente de la plataforma de contratación]])</f>
        <v>0</v>
      </c>
    </row>
    <row r="43" spans="1:38" ht="99.6" customHeight="1">
      <c r="A43" s="14"/>
      <c r="B43" s="206"/>
      <c r="C43" s="188"/>
      <c r="D43" s="142"/>
      <c r="E43" s="142"/>
      <c r="F43" s="33"/>
      <c r="G43" s="33"/>
      <c r="H43" s="30"/>
      <c r="I43" s="128"/>
      <c r="J43" s="30"/>
      <c r="K43" s="299"/>
      <c r="N43" s="203" t="str">
        <f>Tabla13[[#This Row],[Título del contrato]]&amp;Tabla13[[#This Row],[Nº Expediente de la plataforma de contratación]]</f>
        <v/>
      </c>
      <c r="O43" s="197"/>
      <c r="P43" s="194"/>
      <c r="Q43" s="195"/>
      <c r="R43" s="196"/>
      <c r="T43" s="208">
        <f>Tabla13[[#This Row],[Nº Expediente de la plataforma de contratación]]</f>
        <v>0</v>
      </c>
      <c r="U43" s="134">
        <f>Tabla13[[#This Row],[Importe de adjudicación (sin IVA)]]</f>
        <v>0</v>
      </c>
      <c r="V43" s="134">
        <f>Tabla13[[#This Row],[Importe IVA ]]</f>
        <v>0</v>
      </c>
      <c r="W43" s="134">
        <f>Tabla13[[#This Row],[Importe de adjudicación (IVA INCLUIDO)]]</f>
        <v>0</v>
      </c>
      <c r="X43" s="137"/>
      <c r="Y43" s="197"/>
      <c r="Z43" s="205"/>
      <c r="AK43" s="179">
        <f>COUNTIF(Tabla13[Título del contrato],Tabla13[[#This Row],[Título del contrato]])</f>
        <v>0</v>
      </c>
      <c r="AL43" s="179">
        <f>COUNTIF(Tabla13[Nº Expediente de la plataforma de contratación],Tabla13[[#This Row],[Nº Expediente de la plataforma de contratación]])</f>
        <v>0</v>
      </c>
    </row>
    <row r="44" spans="1:38" ht="99.6" customHeight="1">
      <c r="A44" s="14"/>
      <c r="B44" s="206"/>
      <c r="C44" s="188"/>
      <c r="D44" s="142"/>
      <c r="E44" s="142"/>
      <c r="F44" s="33"/>
      <c r="G44" s="33"/>
      <c r="H44" s="30"/>
      <c r="I44" s="128"/>
      <c r="J44" s="30"/>
      <c r="K44" s="299"/>
      <c r="N44" s="203" t="str">
        <f>Tabla13[[#This Row],[Título del contrato]]&amp;Tabla13[[#This Row],[Nº Expediente de la plataforma de contratación]]</f>
        <v/>
      </c>
      <c r="O44" s="197"/>
      <c r="P44" s="194"/>
      <c r="Q44" s="195"/>
      <c r="R44" s="196"/>
      <c r="T44" s="208">
        <f>Tabla13[[#This Row],[Nº Expediente de la plataforma de contratación]]</f>
        <v>0</v>
      </c>
      <c r="U44" s="134">
        <f>Tabla13[[#This Row],[Importe de adjudicación (sin IVA)]]</f>
        <v>0</v>
      </c>
      <c r="V44" s="134">
        <f>Tabla13[[#This Row],[Importe IVA ]]</f>
        <v>0</v>
      </c>
      <c r="W44" s="134">
        <f>Tabla13[[#This Row],[Importe de adjudicación (IVA INCLUIDO)]]</f>
        <v>0</v>
      </c>
      <c r="X44" s="137"/>
      <c r="Y44" s="197"/>
      <c r="Z44" s="205"/>
      <c r="AK44" s="179">
        <f>COUNTIF(Tabla13[Título del contrato],Tabla13[[#This Row],[Título del contrato]])</f>
        <v>0</v>
      </c>
      <c r="AL44" s="179">
        <f>COUNTIF(Tabla13[Nº Expediente de la plataforma de contratación],Tabla13[[#This Row],[Nº Expediente de la plataforma de contratación]])</f>
        <v>0</v>
      </c>
    </row>
    <row r="45" spans="1:38" ht="99.6" customHeight="1">
      <c r="A45" s="14"/>
      <c r="B45" s="206"/>
      <c r="C45" s="188"/>
      <c r="D45" s="142"/>
      <c r="E45" s="142"/>
      <c r="F45" s="33"/>
      <c r="G45" s="33"/>
      <c r="H45" s="30"/>
      <c r="I45" s="128"/>
      <c r="J45" s="30"/>
      <c r="K45" s="299"/>
      <c r="N45" s="203" t="str">
        <f>Tabla13[[#This Row],[Título del contrato]]&amp;Tabla13[[#This Row],[Nº Expediente de la plataforma de contratación]]</f>
        <v/>
      </c>
      <c r="O45" s="197"/>
      <c r="P45" s="194"/>
      <c r="Q45" s="195"/>
      <c r="R45" s="196"/>
      <c r="T45" s="208">
        <f>Tabla13[[#This Row],[Nº Expediente de la plataforma de contratación]]</f>
        <v>0</v>
      </c>
      <c r="U45" s="134">
        <f>Tabla13[[#This Row],[Importe de adjudicación (sin IVA)]]</f>
        <v>0</v>
      </c>
      <c r="V45" s="134">
        <f>Tabla13[[#This Row],[Importe IVA ]]</f>
        <v>0</v>
      </c>
      <c r="W45" s="134">
        <f>Tabla13[[#This Row],[Importe de adjudicación (IVA INCLUIDO)]]</f>
        <v>0</v>
      </c>
      <c r="X45" s="137"/>
      <c r="Y45" s="197"/>
      <c r="Z45" s="205"/>
      <c r="AK45" s="179">
        <f>COUNTIF(Tabla13[Título del contrato],Tabla13[[#This Row],[Título del contrato]])</f>
        <v>0</v>
      </c>
      <c r="AL45" s="179">
        <f>COUNTIF(Tabla13[Nº Expediente de la plataforma de contratación],Tabla13[[#This Row],[Nº Expediente de la plataforma de contratación]])</f>
        <v>0</v>
      </c>
    </row>
    <row r="46" spans="1:38" ht="99.6" customHeight="1">
      <c r="A46" s="14"/>
      <c r="B46" s="206"/>
      <c r="C46" s="188"/>
      <c r="D46" s="142"/>
      <c r="E46" s="142"/>
      <c r="F46" s="33"/>
      <c r="G46" s="33"/>
      <c r="H46" s="30"/>
      <c r="I46" s="128"/>
      <c r="J46" s="30"/>
      <c r="K46" s="299"/>
      <c r="N46" s="203" t="str">
        <f>Tabla13[[#This Row],[Título del contrato]]&amp;Tabla13[[#This Row],[Nº Expediente de la plataforma de contratación]]</f>
        <v/>
      </c>
      <c r="O46" s="197"/>
      <c r="P46" s="194"/>
      <c r="Q46" s="195"/>
      <c r="R46" s="196"/>
      <c r="T46" s="208">
        <f>Tabla13[[#This Row],[Nº Expediente de la plataforma de contratación]]</f>
        <v>0</v>
      </c>
      <c r="U46" s="134">
        <f>Tabla13[[#This Row],[Importe de adjudicación (sin IVA)]]</f>
        <v>0</v>
      </c>
      <c r="V46" s="134">
        <f>Tabla13[[#This Row],[Importe IVA ]]</f>
        <v>0</v>
      </c>
      <c r="W46" s="134">
        <f>Tabla13[[#This Row],[Importe de adjudicación (IVA INCLUIDO)]]</f>
        <v>0</v>
      </c>
      <c r="X46" s="137"/>
      <c r="Y46" s="197"/>
      <c r="Z46" s="205"/>
      <c r="AK46" s="179">
        <f>COUNTIF(Tabla13[Título del contrato],Tabla13[[#This Row],[Título del contrato]])</f>
        <v>0</v>
      </c>
      <c r="AL46" s="179">
        <f>COUNTIF(Tabla13[Nº Expediente de la plataforma de contratación],Tabla13[[#This Row],[Nº Expediente de la plataforma de contratación]])</f>
        <v>0</v>
      </c>
    </row>
    <row r="47" spans="1:38" ht="99.6" customHeight="1">
      <c r="A47" s="14"/>
      <c r="B47" s="206"/>
      <c r="C47" s="188"/>
      <c r="D47" s="142"/>
      <c r="E47" s="142"/>
      <c r="F47" s="33"/>
      <c r="G47" s="33"/>
      <c r="H47" s="30"/>
      <c r="I47" s="128"/>
      <c r="J47" s="30"/>
      <c r="K47" s="299"/>
      <c r="N47" s="203" t="str">
        <f>Tabla13[[#This Row],[Título del contrato]]&amp;Tabla13[[#This Row],[Nº Expediente de la plataforma de contratación]]</f>
        <v/>
      </c>
      <c r="O47" s="197"/>
      <c r="P47" s="194"/>
      <c r="Q47" s="195"/>
      <c r="R47" s="196"/>
      <c r="T47" s="208">
        <f>Tabla13[[#This Row],[Nº Expediente de la plataforma de contratación]]</f>
        <v>0</v>
      </c>
      <c r="U47" s="134">
        <f>Tabla13[[#This Row],[Importe de adjudicación (sin IVA)]]</f>
        <v>0</v>
      </c>
      <c r="V47" s="134">
        <f>Tabla13[[#This Row],[Importe IVA ]]</f>
        <v>0</v>
      </c>
      <c r="W47" s="134">
        <f>Tabla13[[#This Row],[Importe de adjudicación (IVA INCLUIDO)]]</f>
        <v>0</v>
      </c>
      <c r="X47" s="137"/>
      <c r="Y47" s="197"/>
      <c r="Z47" s="205"/>
      <c r="AK47" s="179">
        <f>COUNTIF(Tabla13[Título del contrato],Tabla13[[#This Row],[Título del contrato]])</f>
        <v>0</v>
      </c>
      <c r="AL47" s="179">
        <f>COUNTIF(Tabla13[Nº Expediente de la plataforma de contratación],Tabla13[[#This Row],[Nº Expediente de la plataforma de contratación]])</f>
        <v>0</v>
      </c>
    </row>
    <row r="48" spans="1:38" ht="99.6" customHeight="1">
      <c r="A48" s="14"/>
      <c r="B48" s="206"/>
      <c r="C48" s="188"/>
      <c r="D48" s="142"/>
      <c r="E48" s="142"/>
      <c r="F48" s="33"/>
      <c r="G48" s="33"/>
      <c r="H48" s="30"/>
      <c r="I48" s="128"/>
      <c r="J48" s="30"/>
      <c r="K48" s="299"/>
      <c r="N48" s="203" t="str">
        <f>Tabla13[[#This Row],[Título del contrato]]&amp;Tabla13[[#This Row],[Nº Expediente de la plataforma de contratación]]</f>
        <v/>
      </c>
      <c r="O48" s="197"/>
      <c r="P48" s="194"/>
      <c r="Q48" s="195"/>
      <c r="R48" s="196"/>
      <c r="T48" s="208">
        <f>Tabla13[[#This Row],[Nº Expediente de la plataforma de contratación]]</f>
        <v>0</v>
      </c>
      <c r="U48" s="134">
        <f>Tabla13[[#This Row],[Importe de adjudicación (sin IVA)]]</f>
        <v>0</v>
      </c>
      <c r="V48" s="134">
        <f>Tabla13[[#This Row],[Importe IVA ]]</f>
        <v>0</v>
      </c>
      <c r="W48" s="134">
        <f>Tabla13[[#This Row],[Importe de adjudicación (IVA INCLUIDO)]]</f>
        <v>0</v>
      </c>
      <c r="X48" s="137"/>
      <c r="Y48" s="197"/>
      <c r="Z48" s="205"/>
      <c r="AK48" s="179">
        <f>COUNTIF(Tabla13[Título del contrato],Tabla13[[#This Row],[Título del contrato]])</f>
        <v>0</v>
      </c>
      <c r="AL48" s="179">
        <f>COUNTIF(Tabla13[Nº Expediente de la plataforma de contratación],Tabla13[[#This Row],[Nº Expediente de la plataforma de contratación]])</f>
        <v>0</v>
      </c>
    </row>
    <row r="49" spans="1:38" ht="99.6" customHeight="1">
      <c r="A49" s="14"/>
      <c r="B49" s="206"/>
      <c r="C49" s="188"/>
      <c r="D49" s="142"/>
      <c r="E49" s="142"/>
      <c r="F49" s="133"/>
      <c r="G49" s="33"/>
      <c r="H49" s="129"/>
      <c r="I49" s="129"/>
      <c r="J49" s="183"/>
      <c r="K49" s="299"/>
      <c r="N49" s="203" t="str">
        <f>Tabla13[[#This Row],[Título del contrato]]&amp;Tabla13[[#This Row],[Nº Expediente de la plataforma de contratación]]</f>
        <v/>
      </c>
      <c r="O49" s="197"/>
      <c r="P49" s="194"/>
      <c r="Q49" s="195"/>
      <c r="R49" s="196"/>
      <c r="T49" s="208">
        <f>Tabla13[[#This Row],[Nº Expediente de la plataforma de contratación]]</f>
        <v>0</v>
      </c>
      <c r="U49" s="134">
        <f>Tabla13[[#This Row],[Importe de adjudicación (sin IVA)]]</f>
        <v>0</v>
      </c>
      <c r="V49" s="134">
        <f>Tabla13[[#This Row],[Importe IVA ]]</f>
        <v>0</v>
      </c>
      <c r="W49" s="134">
        <f>Tabla13[[#This Row],[Importe de adjudicación (IVA INCLUIDO)]]</f>
        <v>0</v>
      </c>
      <c r="X49" s="137"/>
      <c r="Y49" s="197"/>
      <c r="Z49" s="205"/>
      <c r="AK49" s="179">
        <f>COUNTIF(Tabla13[Título del contrato],Tabla13[[#This Row],[Título del contrato]])</f>
        <v>0</v>
      </c>
      <c r="AL49" s="179">
        <f>COUNTIF(Tabla13[Nº Expediente de la plataforma de contratación],Tabla13[[#This Row],[Nº Expediente de la plataforma de contratación]])</f>
        <v>0</v>
      </c>
    </row>
    <row r="50" spans="1:38" ht="99.6" customHeight="1">
      <c r="A50" s="14"/>
      <c r="B50" s="206"/>
      <c r="C50" s="188"/>
      <c r="D50" s="142"/>
      <c r="E50" s="142"/>
      <c r="F50" s="33"/>
      <c r="G50" s="33"/>
      <c r="H50" s="30"/>
      <c r="I50" s="128"/>
      <c r="J50" s="30"/>
      <c r="K50" s="299"/>
      <c r="N50" s="203" t="str">
        <f>Tabla13[[#This Row],[Título del contrato]]&amp;Tabla13[[#This Row],[Nº Expediente de la plataforma de contratación]]</f>
        <v/>
      </c>
      <c r="O50" s="197"/>
      <c r="P50" s="194"/>
      <c r="Q50" s="195"/>
      <c r="R50" s="196"/>
      <c r="T50" s="208">
        <f>Tabla13[[#This Row],[Nº Expediente de la plataforma de contratación]]</f>
        <v>0</v>
      </c>
      <c r="U50" s="134">
        <f>Tabla13[[#This Row],[Importe de adjudicación (sin IVA)]]</f>
        <v>0</v>
      </c>
      <c r="V50" s="134">
        <f>Tabla13[[#This Row],[Importe IVA ]]</f>
        <v>0</v>
      </c>
      <c r="W50" s="134">
        <f>Tabla13[[#This Row],[Importe de adjudicación (IVA INCLUIDO)]]</f>
        <v>0</v>
      </c>
      <c r="X50" s="137"/>
      <c r="Y50" s="197"/>
      <c r="Z50" s="205"/>
      <c r="AK50" s="179">
        <f>COUNTIF(Tabla13[Título del contrato],Tabla13[[#This Row],[Título del contrato]])</f>
        <v>0</v>
      </c>
      <c r="AL50" s="179">
        <f>COUNTIF(Tabla13[Nº Expediente de la plataforma de contratación],Tabla13[[#This Row],[Nº Expediente de la plataforma de contratación]])</f>
        <v>0</v>
      </c>
    </row>
    <row r="51" spans="1:38" ht="99.6" customHeight="1">
      <c r="A51" s="14"/>
      <c r="B51" s="206"/>
      <c r="C51" s="188"/>
      <c r="D51" s="142"/>
      <c r="E51" s="142"/>
      <c r="F51" s="33"/>
      <c r="G51" s="33"/>
      <c r="H51" s="30"/>
      <c r="I51" s="128"/>
      <c r="J51" s="30"/>
      <c r="K51" s="299"/>
      <c r="N51" s="203" t="str">
        <f>Tabla13[[#This Row],[Título del contrato]]&amp;Tabla13[[#This Row],[Nº Expediente de la plataforma de contratación]]</f>
        <v/>
      </c>
      <c r="O51" s="197"/>
      <c r="P51" s="194"/>
      <c r="Q51" s="195"/>
      <c r="R51" s="196"/>
      <c r="T51" s="208">
        <f>Tabla13[[#This Row],[Nº Expediente de la plataforma de contratación]]</f>
        <v>0</v>
      </c>
      <c r="U51" s="134">
        <f>Tabla13[[#This Row],[Importe de adjudicación (sin IVA)]]</f>
        <v>0</v>
      </c>
      <c r="V51" s="134">
        <f>Tabla13[[#This Row],[Importe IVA ]]</f>
        <v>0</v>
      </c>
      <c r="W51" s="134">
        <f>Tabla13[[#This Row],[Importe de adjudicación (IVA INCLUIDO)]]</f>
        <v>0</v>
      </c>
      <c r="X51" s="137"/>
      <c r="Y51" s="197"/>
      <c r="Z51" s="205"/>
      <c r="AK51" s="179">
        <f>COUNTIF(Tabla13[Título del contrato],Tabla13[[#This Row],[Título del contrato]])</f>
        <v>0</v>
      </c>
      <c r="AL51" s="179">
        <f>COUNTIF(Tabla13[Nº Expediente de la plataforma de contratación],Tabla13[[#This Row],[Nº Expediente de la plataforma de contratación]])</f>
        <v>0</v>
      </c>
    </row>
    <row r="52" spans="1:38" ht="99.6" customHeight="1">
      <c r="A52" s="14"/>
      <c r="B52" s="206"/>
      <c r="C52" s="188"/>
      <c r="D52" s="142"/>
      <c r="E52" s="142"/>
      <c r="F52" s="33"/>
      <c r="G52" s="33"/>
      <c r="H52" s="30"/>
      <c r="I52" s="128"/>
      <c r="J52" s="30"/>
      <c r="K52" s="299"/>
      <c r="N52" s="203" t="str">
        <f>Tabla13[[#This Row],[Título del contrato]]&amp;Tabla13[[#This Row],[Nº Expediente de la plataforma de contratación]]</f>
        <v/>
      </c>
      <c r="O52" s="197"/>
      <c r="P52" s="194"/>
      <c r="Q52" s="195"/>
      <c r="R52" s="196"/>
      <c r="T52" s="208">
        <f>Tabla13[[#This Row],[Nº Expediente de la plataforma de contratación]]</f>
        <v>0</v>
      </c>
      <c r="U52" s="134">
        <f>Tabla13[[#This Row],[Importe de adjudicación (sin IVA)]]</f>
        <v>0</v>
      </c>
      <c r="V52" s="134">
        <f>Tabla13[[#This Row],[Importe IVA ]]</f>
        <v>0</v>
      </c>
      <c r="W52" s="134">
        <f>Tabla13[[#This Row],[Importe de adjudicación (IVA INCLUIDO)]]</f>
        <v>0</v>
      </c>
      <c r="X52" s="137"/>
      <c r="Y52" s="197"/>
      <c r="Z52" s="205"/>
      <c r="AK52" s="179">
        <f>COUNTIF(Tabla13[Título del contrato],Tabla13[[#This Row],[Título del contrato]])</f>
        <v>0</v>
      </c>
      <c r="AL52" s="179">
        <f>COUNTIF(Tabla13[Nº Expediente de la plataforma de contratación],Tabla13[[#This Row],[Nº Expediente de la plataforma de contratación]])</f>
        <v>0</v>
      </c>
    </row>
    <row r="53" spans="1:38" ht="99.6" customHeight="1">
      <c r="A53" s="14"/>
      <c r="B53" s="206"/>
      <c r="C53" s="188"/>
      <c r="D53" s="142"/>
      <c r="E53" s="142"/>
      <c r="F53" s="33"/>
      <c r="G53" s="33"/>
      <c r="H53" s="30"/>
      <c r="I53" s="128"/>
      <c r="J53" s="30"/>
      <c r="K53" s="299"/>
      <c r="N53" s="203" t="str">
        <f>Tabla13[[#This Row],[Título del contrato]]&amp;Tabla13[[#This Row],[Nº Expediente de la plataforma de contratación]]</f>
        <v/>
      </c>
      <c r="O53" s="197"/>
      <c r="P53" s="194"/>
      <c r="Q53" s="195"/>
      <c r="R53" s="196"/>
      <c r="T53" s="208">
        <f>Tabla13[[#This Row],[Nº Expediente de la plataforma de contratación]]</f>
        <v>0</v>
      </c>
      <c r="U53" s="134">
        <f>Tabla13[[#This Row],[Importe de adjudicación (sin IVA)]]</f>
        <v>0</v>
      </c>
      <c r="V53" s="134">
        <f>Tabla13[[#This Row],[Importe IVA ]]</f>
        <v>0</v>
      </c>
      <c r="W53" s="134">
        <f>Tabla13[[#This Row],[Importe de adjudicación (IVA INCLUIDO)]]</f>
        <v>0</v>
      </c>
      <c r="X53" s="137"/>
      <c r="Y53" s="197"/>
      <c r="Z53" s="205"/>
      <c r="AK53" s="179">
        <f>COUNTIF(Tabla13[Título del contrato],Tabla13[[#This Row],[Título del contrato]])</f>
        <v>0</v>
      </c>
      <c r="AL53" s="179">
        <f>COUNTIF(Tabla13[Nº Expediente de la plataforma de contratación],Tabla13[[#This Row],[Nº Expediente de la plataforma de contratación]])</f>
        <v>0</v>
      </c>
    </row>
    <row r="54" spans="1:38" ht="99.6" customHeight="1">
      <c r="A54" s="14"/>
      <c r="B54" s="206"/>
      <c r="C54" s="188"/>
      <c r="D54" s="142"/>
      <c r="E54" s="142"/>
      <c r="F54" s="33"/>
      <c r="G54" s="33"/>
      <c r="H54" s="30"/>
      <c r="I54" s="128"/>
      <c r="J54" s="30"/>
      <c r="K54" s="299"/>
      <c r="N54" s="203" t="str">
        <f>Tabla13[[#This Row],[Título del contrato]]&amp;Tabla13[[#This Row],[Nº Expediente de la plataforma de contratación]]</f>
        <v/>
      </c>
      <c r="O54" s="197"/>
      <c r="P54" s="194"/>
      <c r="Q54" s="195"/>
      <c r="R54" s="196"/>
      <c r="T54" s="208">
        <f>Tabla13[[#This Row],[Nº Expediente de la plataforma de contratación]]</f>
        <v>0</v>
      </c>
      <c r="U54" s="134">
        <f>Tabla13[[#This Row],[Importe de adjudicación (sin IVA)]]</f>
        <v>0</v>
      </c>
      <c r="V54" s="134">
        <f>Tabla13[[#This Row],[Importe IVA ]]</f>
        <v>0</v>
      </c>
      <c r="W54" s="134">
        <f>Tabla13[[#This Row],[Importe de adjudicación (IVA INCLUIDO)]]</f>
        <v>0</v>
      </c>
      <c r="X54" s="137"/>
      <c r="Y54" s="197"/>
      <c r="Z54" s="205"/>
      <c r="AK54" s="179">
        <f>COUNTIF(Tabla13[Título del contrato],Tabla13[[#This Row],[Título del contrato]])</f>
        <v>0</v>
      </c>
      <c r="AL54" s="179">
        <f>COUNTIF(Tabla13[Nº Expediente de la plataforma de contratación],Tabla13[[#This Row],[Nº Expediente de la plataforma de contratación]])</f>
        <v>0</v>
      </c>
    </row>
    <row r="55" spans="1:38" ht="99.6" customHeight="1">
      <c r="A55" s="14"/>
      <c r="B55" s="206"/>
      <c r="C55" s="188"/>
      <c r="D55" s="142"/>
      <c r="E55" s="142"/>
      <c r="F55" s="33"/>
      <c r="G55" s="33"/>
      <c r="H55" s="30"/>
      <c r="I55" s="128"/>
      <c r="J55" s="30"/>
      <c r="K55" s="299"/>
      <c r="N55" s="203" t="str">
        <f>Tabla13[[#This Row],[Título del contrato]]&amp;Tabla13[[#This Row],[Nº Expediente de la plataforma de contratación]]</f>
        <v/>
      </c>
      <c r="O55" s="197"/>
      <c r="P55" s="194"/>
      <c r="Q55" s="195"/>
      <c r="R55" s="196"/>
      <c r="T55" s="208">
        <f>Tabla13[[#This Row],[Nº Expediente de la plataforma de contratación]]</f>
        <v>0</v>
      </c>
      <c r="U55" s="134">
        <f>Tabla13[[#This Row],[Importe de adjudicación (sin IVA)]]</f>
        <v>0</v>
      </c>
      <c r="V55" s="134">
        <f>Tabla13[[#This Row],[Importe IVA ]]</f>
        <v>0</v>
      </c>
      <c r="W55" s="134">
        <f>Tabla13[[#This Row],[Importe de adjudicación (IVA INCLUIDO)]]</f>
        <v>0</v>
      </c>
      <c r="X55" s="137"/>
      <c r="Y55" s="197"/>
      <c r="Z55" s="205"/>
      <c r="AK55" s="179">
        <f>COUNTIF(Tabla13[Título del contrato],Tabla13[[#This Row],[Título del contrato]])</f>
        <v>0</v>
      </c>
      <c r="AL55" s="179">
        <f>COUNTIF(Tabla13[Nº Expediente de la plataforma de contratación],Tabla13[[#This Row],[Nº Expediente de la plataforma de contratación]])</f>
        <v>0</v>
      </c>
    </row>
    <row r="56" spans="1:38" ht="99.6" customHeight="1">
      <c r="A56" s="14"/>
      <c r="B56" s="206"/>
      <c r="C56" s="188"/>
      <c r="D56" s="142"/>
      <c r="E56" s="142"/>
      <c r="F56" s="33"/>
      <c r="G56" s="33"/>
      <c r="H56" s="30"/>
      <c r="I56" s="128"/>
      <c r="J56" s="30"/>
      <c r="K56" s="299"/>
      <c r="N56" s="203" t="str">
        <f>Tabla13[[#This Row],[Título del contrato]]&amp;Tabla13[[#This Row],[Nº Expediente de la plataforma de contratación]]</f>
        <v/>
      </c>
      <c r="O56" s="197"/>
      <c r="P56" s="194"/>
      <c r="Q56" s="195"/>
      <c r="R56" s="196"/>
      <c r="T56" s="208">
        <f>Tabla13[[#This Row],[Nº Expediente de la plataforma de contratación]]</f>
        <v>0</v>
      </c>
      <c r="U56" s="134">
        <f>Tabla13[[#This Row],[Importe de adjudicación (sin IVA)]]</f>
        <v>0</v>
      </c>
      <c r="V56" s="134">
        <f>Tabla13[[#This Row],[Importe IVA ]]</f>
        <v>0</v>
      </c>
      <c r="W56" s="134">
        <f>Tabla13[[#This Row],[Importe de adjudicación (IVA INCLUIDO)]]</f>
        <v>0</v>
      </c>
      <c r="X56" s="137"/>
      <c r="Y56" s="197"/>
      <c r="Z56" s="205"/>
      <c r="AK56" s="179">
        <f>COUNTIF(Tabla13[Título del contrato],Tabla13[[#This Row],[Título del contrato]])</f>
        <v>0</v>
      </c>
      <c r="AL56" s="179">
        <f>COUNTIF(Tabla13[Nº Expediente de la plataforma de contratación],Tabla13[[#This Row],[Nº Expediente de la plataforma de contratación]])</f>
        <v>0</v>
      </c>
    </row>
    <row r="57" spans="1:38" ht="99.6" customHeight="1">
      <c r="A57" s="14"/>
      <c r="B57" s="206"/>
      <c r="C57" s="188"/>
      <c r="D57" s="142"/>
      <c r="E57" s="142"/>
      <c r="F57" s="33"/>
      <c r="G57" s="33"/>
      <c r="H57" s="30"/>
      <c r="I57" s="128"/>
      <c r="J57" s="30"/>
      <c r="K57" s="299"/>
      <c r="N57" s="203" t="str">
        <f>Tabla13[[#This Row],[Título del contrato]]&amp;Tabla13[[#This Row],[Nº Expediente de la plataforma de contratación]]</f>
        <v/>
      </c>
      <c r="O57" s="197"/>
      <c r="P57" s="194"/>
      <c r="Q57" s="195"/>
      <c r="R57" s="196"/>
      <c r="T57" s="208">
        <f>Tabla13[[#This Row],[Nº Expediente de la plataforma de contratación]]</f>
        <v>0</v>
      </c>
      <c r="U57" s="134">
        <f>Tabla13[[#This Row],[Importe de adjudicación (sin IVA)]]</f>
        <v>0</v>
      </c>
      <c r="V57" s="134">
        <f>Tabla13[[#This Row],[Importe IVA ]]</f>
        <v>0</v>
      </c>
      <c r="W57" s="134">
        <f>Tabla13[[#This Row],[Importe de adjudicación (IVA INCLUIDO)]]</f>
        <v>0</v>
      </c>
      <c r="X57" s="137"/>
      <c r="Y57" s="197"/>
      <c r="Z57" s="205"/>
      <c r="AK57" s="179">
        <f>COUNTIF(Tabla13[Título del contrato],Tabla13[[#This Row],[Título del contrato]])</f>
        <v>0</v>
      </c>
      <c r="AL57" s="179">
        <f>COUNTIF(Tabla13[Nº Expediente de la plataforma de contratación],Tabla13[[#This Row],[Nº Expediente de la plataforma de contratación]])</f>
        <v>0</v>
      </c>
    </row>
    <row r="58" spans="1:38" ht="99.6" customHeight="1">
      <c r="A58" s="14"/>
      <c r="B58" s="206"/>
      <c r="C58" s="188"/>
      <c r="D58" s="142"/>
      <c r="E58" s="142"/>
      <c r="F58" s="33"/>
      <c r="G58" s="33"/>
      <c r="H58" s="30"/>
      <c r="I58" s="128"/>
      <c r="J58" s="30"/>
      <c r="K58" s="299"/>
      <c r="N58" s="203" t="str">
        <f>Tabla13[[#This Row],[Título del contrato]]&amp;Tabla13[[#This Row],[Nº Expediente de la plataforma de contratación]]</f>
        <v/>
      </c>
      <c r="O58" s="197"/>
      <c r="P58" s="194"/>
      <c r="Q58" s="195"/>
      <c r="R58" s="196"/>
      <c r="T58" s="208">
        <f>Tabla13[[#This Row],[Nº Expediente de la plataforma de contratación]]</f>
        <v>0</v>
      </c>
      <c r="U58" s="134">
        <f>Tabla13[[#This Row],[Importe de adjudicación (sin IVA)]]</f>
        <v>0</v>
      </c>
      <c r="V58" s="134">
        <f>Tabla13[[#This Row],[Importe IVA ]]</f>
        <v>0</v>
      </c>
      <c r="W58" s="134">
        <f>Tabla13[[#This Row],[Importe de adjudicación (IVA INCLUIDO)]]</f>
        <v>0</v>
      </c>
      <c r="X58" s="137"/>
      <c r="Y58" s="197"/>
      <c r="Z58" s="205"/>
      <c r="AK58" s="179">
        <f>COUNTIF(Tabla13[Título del contrato],Tabla13[[#This Row],[Título del contrato]])</f>
        <v>0</v>
      </c>
      <c r="AL58" s="179">
        <f>COUNTIF(Tabla13[Nº Expediente de la plataforma de contratación],Tabla13[[#This Row],[Nº Expediente de la plataforma de contratación]])</f>
        <v>0</v>
      </c>
    </row>
    <row r="59" spans="1:38" ht="99.6" customHeight="1">
      <c r="A59" s="14"/>
      <c r="B59" s="206"/>
      <c r="C59" s="188"/>
      <c r="D59" s="142"/>
      <c r="E59" s="142"/>
      <c r="F59" s="33"/>
      <c r="G59" s="33"/>
      <c r="H59" s="30"/>
      <c r="I59" s="128"/>
      <c r="J59" s="30"/>
      <c r="K59" s="299"/>
      <c r="N59" s="203" t="str">
        <f>Tabla13[[#This Row],[Título del contrato]]&amp;Tabla13[[#This Row],[Nº Expediente de la plataforma de contratación]]</f>
        <v/>
      </c>
      <c r="O59" s="197"/>
      <c r="P59" s="194"/>
      <c r="Q59" s="195"/>
      <c r="R59" s="196"/>
      <c r="T59" s="208">
        <f>Tabla13[[#This Row],[Nº Expediente de la plataforma de contratación]]</f>
        <v>0</v>
      </c>
      <c r="U59" s="134">
        <f>Tabla13[[#This Row],[Importe de adjudicación (sin IVA)]]</f>
        <v>0</v>
      </c>
      <c r="V59" s="134">
        <f>Tabla13[[#This Row],[Importe IVA ]]</f>
        <v>0</v>
      </c>
      <c r="W59" s="134">
        <f>Tabla13[[#This Row],[Importe de adjudicación (IVA INCLUIDO)]]</f>
        <v>0</v>
      </c>
      <c r="X59" s="137"/>
      <c r="Y59" s="197"/>
      <c r="Z59" s="205"/>
      <c r="AK59" s="179">
        <f>COUNTIF(Tabla13[Título del contrato],Tabla13[[#This Row],[Título del contrato]])</f>
        <v>0</v>
      </c>
      <c r="AL59" s="179">
        <f>COUNTIF(Tabla13[Nº Expediente de la plataforma de contratación],Tabla13[[#This Row],[Nº Expediente de la plataforma de contratación]])</f>
        <v>0</v>
      </c>
    </row>
    <row r="60" spans="1:38" ht="99.6" customHeight="1">
      <c r="A60" s="14"/>
      <c r="B60" s="206"/>
      <c r="C60" s="188"/>
      <c r="D60" s="133"/>
      <c r="E60" s="133"/>
      <c r="F60" s="33"/>
      <c r="G60" s="33"/>
      <c r="H60" s="30"/>
      <c r="I60" s="30"/>
      <c r="J60" s="30"/>
      <c r="K60" s="299"/>
      <c r="N60" s="203" t="str">
        <f>Tabla13[[#This Row],[Título del contrato]]&amp;Tabla13[[#This Row],[Nº Expediente de la plataforma de contratación]]</f>
        <v/>
      </c>
      <c r="O60" s="197"/>
      <c r="P60" s="194"/>
      <c r="Q60" s="195"/>
      <c r="R60" s="196"/>
      <c r="T60" s="208">
        <f>Tabla13[[#This Row],[Nº Expediente de la plataforma de contratación]]</f>
        <v>0</v>
      </c>
      <c r="U60" s="134">
        <f>Tabla13[[#This Row],[Importe de adjudicación (sin IVA)]]</f>
        <v>0</v>
      </c>
      <c r="V60" s="134">
        <f>Tabla13[[#This Row],[Importe IVA ]]</f>
        <v>0</v>
      </c>
      <c r="W60" s="134">
        <f>Tabla13[[#This Row],[Importe de adjudicación (IVA INCLUIDO)]]</f>
        <v>0</v>
      </c>
      <c r="X60" s="137"/>
      <c r="Y60" s="197"/>
      <c r="Z60" s="205"/>
      <c r="AK60" s="179">
        <f>COUNTIF(Tabla13[Título del contrato],Tabla13[[#This Row],[Título del contrato]])</f>
        <v>0</v>
      </c>
      <c r="AL60" s="179">
        <f>COUNTIF(Tabla13[Nº Expediente de la plataforma de contratación],Tabla13[[#This Row],[Nº Expediente de la plataforma de contratación]])</f>
        <v>0</v>
      </c>
    </row>
    <row r="61" spans="1:38" ht="99.9" customHeight="1">
      <c r="A61" s="14"/>
      <c r="B61" s="206"/>
      <c r="C61" s="188"/>
      <c r="D61" s="133"/>
      <c r="E61" s="133"/>
      <c r="F61" s="33"/>
      <c r="G61" s="33"/>
      <c r="H61" s="30"/>
      <c r="I61" s="30"/>
      <c r="J61" s="30"/>
      <c r="K61" s="299"/>
      <c r="N61" s="203" t="str">
        <f>Tabla13[[#This Row],[Título del contrato]]&amp;Tabla13[[#This Row],[Nº Expediente de la plataforma de contratación]]</f>
        <v/>
      </c>
      <c r="O61" s="197"/>
      <c r="P61" s="194"/>
      <c r="Q61" s="195"/>
      <c r="R61" s="196"/>
      <c r="T61" s="208">
        <f>Tabla13[[#This Row],[Nº Expediente de la plataforma de contratación]]</f>
        <v>0</v>
      </c>
      <c r="U61" s="134">
        <f>Tabla13[[#This Row],[Importe de adjudicación (sin IVA)]]</f>
        <v>0</v>
      </c>
      <c r="V61" s="134">
        <f>Tabla13[[#This Row],[Importe IVA ]]</f>
        <v>0</v>
      </c>
      <c r="W61" s="134">
        <f>Tabla13[[#This Row],[Importe de adjudicación (IVA INCLUIDO)]]</f>
        <v>0</v>
      </c>
      <c r="X61" s="137"/>
      <c r="Y61" s="197"/>
      <c r="Z61" s="205"/>
      <c r="AK61" s="179">
        <f>COUNTIF(Tabla13[Título del contrato],Tabla13[[#This Row],[Título del contrato]])</f>
        <v>0</v>
      </c>
      <c r="AL61" s="179">
        <f>COUNTIF(Tabla13[Nº Expediente de la plataforma de contratación],Tabla13[[#This Row],[Nº Expediente de la plataforma de contratación]])</f>
        <v>0</v>
      </c>
    </row>
    <row r="62" spans="1:38" ht="99.9" customHeight="1">
      <c r="A62" s="14"/>
      <c r="B62" s="206"/>
      <c r="C62" s="188"/>
      <c r="D62" s="133"/>
      <c r="E62" s="133"/>
      <c r="F62" s="33"/>
      <c r="G62" s="33"/>
      <c r="H62" s="30"/>
      <c r="I62" s="30"/>
      <c r="J62" s="30"/>
      <c r="K62" s="299"/>
      <c r="N62" s="203" t="str">
        <f>Tabla13[[#This Row],[Título del contrato]]&amp;Tabla13[[#This Row],[Nº Expediente de la plataforma de contratación]]</f>
        <v/>
      </c>
      <c r="O62" s="197"/>
      <c r="P62" s="194"/>
      <c r="Q62" s="195"/>
      <c r="R62" s="196"/>
      <c r="T62" s="208">
        <f>Tabla13[[#This Row],[Nº Expediente de la plataforma de contratación]]</f>
        <v>0</v>
      </c>
      <c r="U62" s="134">
        <f>Tabla13[[#This Row],[Importe de adjudicación (sin IVA)]]</f>
        <v>0</v>
      </c>
      <c r="V62" s="134">
        <f>Tabla13[[#This Row],[Importe IVA ]]</f>
        <v>0</v>
      </c>
      <c r="W62" s="134">
        <f>Tabla13[[#This Row],[Importe de adjudicación (IVA INCLUIDO)]]</f>
        <v>0</v>
      </c>
      <c r="X62" s="137"/>
      <c r="Y62" s="197"/>
      <c r="Z62" s="205"/>
      <c r="AK62" s="179">
        <f>COUNTIF(Tabla13[Título del contrato],Tabla13[[#This Row],[Título del contrato]])</f>
        <v>0</v>
      </c>
      <c r="AL62" s="179">
        <f>COUNTIF(Tabla13[Nº Expediente de la plataforma de contratación],Tabla13[[#This Row],[Nº Expediente de la plataforma de contratación]])</f>
        <v>0</v>
      </c>
    </row>
    <row r="63" spans="1:38" ht="99.9" customHeight="1">
      <c r="A63" s="14"/>
      <c r="B63" s="206"/>
      <c r="C63" s="188"/>
      <c r="D63" s="133"/>
      <c r="E63" s="133"/>
      <c r="F63" s="33"/>
      <c r="G63" s="33"/>
      <c r="H63" s="30"/>
      <c r="I63" s="30"/>
      <c r="J63" s="30"/>
      <c r="K63" s="299"/>
      <c r="N63" s="203" t="str">
        <f>Tabla13[[#This Row],[Título del contrato]]&amp;Tabla13[[#This Row],[Nº Expediente de la plataforma de contratación]]</f>
        <v/>
      </c>
      <c r="O63" s="197"/>
      <c r="P63" s="194"/>
      <c r="Q63" s="195"/>
      <c r="R63" s="196"/>
      <c r="T63" s="208">
        <f>Tabla13[[#This Row],[Nº Expediente de la plataforma de contratación]]</f>
        <v>0</v>
      </c>
      <c r="U63" s="134">
        <f>Tabla13[[#This Row],[Importe de adjudicación (sin IVA)]]</f>
        <v>0</v>
      </c>
      <c r="V63" s="134">
        <f>Tabla13[[#This Row],[Importe IVA ]]</f>
        <v>0</v>
      </c>
      <c r="W63" s="134">
        <f>Tabla13[[#This Row],[Importe de adjudicación (IVA INCLUIDO)]]</f>
        <v>0</v>
      </c>
      <c r="X63" s="137"/>
      <c r="Y63" s="197"/>
      <c r="Z63" s="205"/>
      <c r="AK63" s="179">
        <f>COUNTIF(Tabla13[Título del contrato],Tabla13[[#This Row],[Título del contrato]])</f>
        <v>0</v>
      </c>
      <c r="AL63" s="179">
        <f>COUNTIF(Tabla13[Nº Expediente de la plataforma de contratación],Tabla13[[#This Row],[Nº Expediente de la plataforma de contratación]])</f>
        <v>0</v>
      </c>
    </row>
    <row r="64" spans="1:38" ht="99.9" customHeight="1">
      <c r="A64" s="14"/>
      <c r="B64" s="206"/>
      <c r="C64" s="188"/>
      <c r="D64" s="133"/>
      <c r="E64" s="133"/>
      <c r="F64" s="33"/>
      <c r="G64" s="33"/>
      <c r="H64" s="30"/>
      <c r="I64" s="30"/>
      <c r="J64" s="30"/>
      <c r="K64" s="299"/>
      <c r="N64" s="203" t="str">
        <f>Tabla13[[#This Row],[Título del contrato]]&amp;Tabla13[[#This Row],[Nº Expediente de la plataforma de contratación]]</f>
        <v/>
      </c>
      <c r="O64" s="197"/>
      <c r="P64" s="194"/>
      <c r="Q64" s="195"/>
      <c r="R64" s="196"/>
      <c r="T64" s="208">
        <f>Tabla13[[#This Row],[Nº Expediente de la plataforma de contratación]]</f>
        <v>0</v>
      </c>
      <c r="U64" s="134">
        <f>Tabla13[[#This Row],[Importe de adjudicación (sin IVA)]]</f>
        <v>0</v>
      </c>
      <c r="V64" s="134">
        <f>Tabla13[[#This Row],[Importe IVA ]]</f>
        <v>0</v>
      </c>
      <c r="W64" s="134">
        <f>Tabla13[[#This Row],[Importe de adjudicación (IVA INCLUIDO)]]</f>
        <v>0</v>
      </c>
      <c r="X64" s="137"/>
      <c r="Y64" s="197"/>
      <c r="Z64" s="205"/>
      <c r="AK64" s="179">
        <f>COUNTIF(Tabla13[Título del contrato],Tabla13[[#This Row],[Título del contrato]])</f>
        <v>0</v>
      </c>
      <c r="AL64" s="179">
        <f>COUNTIF(Tabla13[Nº Expediente de la plataforma de contratación],Tabla13[[#This Row],[Nº Expediente de la plataforma de contratación]])</f>
        <v>0</v>
      </c>
    </row>
    <row r="65" spans="1:38" ht="99.9" customHeight="1">
      <c r="A65" s="14"/>
      <c r="B65" s="206"/>
      <c r="C65" s="188"/>
      <c r="D65" s="133"/>
      <c r="E65" s="133"/>
      <c r="F65" s="33"/>
      <c r="G65" s="33"/>
      <c r="H65" s="30"/>
      <c r="I65" s="30"/>
      <c r="J65" s="30"/>
      <c r="K65" s="299"/>
      <c r="N65" s="203" t="str">
        <f>Tabla13[[#This Row],[Título del contrato]]&amp;Tabla13[[#This Row],[Nº Expediente de la plataforma de contratación]]</f>
        <v/>
      </c>
      <c r="O65" s="197"/>
      <c r="P65" s="194"/>
      <c r="Q65" s="195"/>
      <c r="R65" s="196"/>
      <c r="T65" s="208">
        <f>Tabla13[[#This Row],[Nº Expediente de la plataforma de contratación]]</f>
        <v>0</v>
      </c>
      <c r="U65" s="134">
        <f>Tabla13[[#This Row],[Importe de adjudicación (sin IVA)]]</f>
        <v>0</v>
      </c>
      <c r="V65" s="134">
        <f>Tabla13[[#This Row],[Importe IVA ]]</f>
        <v>0</v>
      </c>
      <c r="W65" s="134">
        <f>Tabla13[[#This Row],[Importe de adjudicación (IVA INCLUIDO)]]</f>
        <v>0</v>
      </c>
      <c r="X65" s="137"/>
      <c r="Y65" s="197"/>
      <c r="Z65" s="205"/>
      <c r="AK65" s="179">
        <f>COUNTIF(Tabla13[Título del contrato],Tabla13[[#This Row],[Título del contrato]])</f>
        <v>0</v>
      </c>
      <c r="AL65" s="179">
        <f>COUNTIF(Tabla13[Nº Expediente de la plataforma de contratación],Tabla13[[#This Row],[Nº Expediente de la plataforma de contratación]])</f>
        <v>0</v>
      </c>
    </row>
    <row r="66" spans="1:38" ht="99.9" customHeight="1">
      <c r="A66" s="14"/>
      <c r="B66" s="206"/>
      <c r="C66" s="188"/>
      <c r="D66" s="133"/>
      <c r="E66" s="133"/>
      <c r="F66" s="33"/>
      <c r="G66" s="33"/>
      <c r="H66" s="30"/>
      <c r="I66" s="30"/>
      <c r="J66" s="30"/>
      <c r="K66" s="299"/>
      <c r="N66" s="203" t="str">
        <f>Tabla13[[#This Row],[Título del contrato]]&amp;Tabla13[[#This Row],[Nº Expediente de la plataforma de contratación]]</f>
        <v/>
      </c>
      <c r="O66" s="197"/>
      <c r="P66" s="194"/>
      <c r="Q66" s="195"/>
      <c r="R66" s="196"/>
      <c r="T66" s="208">
        <f>Tabla13[[#This Row],[Nº Expediente de la plataforma de contratación]]</f>
        <v>0</v>
      </c>
      <c r="U66" s="134">
        <f>Tabla13[[#This Row],[Importe de adjudicación (sin IVA)]]</f>
        <v>0</v>
      </c>
      <c r="V66" s="134">
        <f>Tabla13[[#This Row],[Importe IVA ]]</f>
        <v>0</v>
      </c>
      <c r="W66" s="134">
        <f>Tabla13[[#This Row],[Importe de adjudicación (IVA INCLUIDO)]]</f>
        <v>0</v>
      </c>
      <c r="X66" s="137"/>
      <c r="Y66" s="197"/>
      <c r="Z66" s="205"/>
      <c r="AK66" s="179">
        <f>COUNTIF(Tabla13[Título del contrato],Tabla13[[#This Row],[Título del contrato]])</f>
        <v>0</v>
      </c>
      <c r="AL66" s="179">
        <f>COUNTIF(Tabla13[Nº Expediente de la plataforma de contratación],Tabla13[[#This Row],[Nº Expediente de la plataforma de contratación]])</f>
        <v>0</v>
      </c>
    </row>
    <row r="67" spans="1:38" ht="99.9" customHeight="1">
      <c r="A67" s="14"/>
      <c r="B67" s="206"/>
      <c r="C67" s="188"/>
      <c r="D67" s="133"/>
      <c r="E67" s="133"/>
      <c r="F67" s="33"/>
      <c r="G67" s="33"/>
      <c r="H67" s="30"/>
      <c r="I67" s="30"/>
      <c r="J67" s="30"/>
      <c r="K67" s="299"/>
      <c r="N67" s="203" t="str">
        <f>Tabla13[[#This Row],[Título del contrato]]&amp;Tabla13[[#This Row],[Nº Expediente de la plataforma de contratación]]</f>
        <v/>
      </c>
      <c r="O67" s="197"/>
      <c r="P67" s="194"/>
      <c r="Q67" s="195"/>
      <c r="R67" s="196"/>
      <c r="T67" s="208">
        <f>Tabla13[[#This Row],[Nº Expediente de la plataforma de contratación]]</f>
        <v>0</v>
      </c>
      <c r="U67" s="134">
        <f>Tabla13[[#This Row],[Importe de adjudicación (sin IVA)]]</f>
        <v>0</v>
      </c>
      <c r="V67" s="134">
        <f>Tabla13[[#This Row],[Importe IVA ]]</f>
        <v>0</v>
      </c>
      <c r="W67" s="134">
        <f>Tabla13[[#This Row],[Importe de adjudicación (IVA INCLUIDO)]]</f>
        <v>0</v>
      </c>
      <c r="X67" s="137"/>
      <c r="Y67" s="197"/>
      <c r="Z67" s="205"/>
      <c r="AK67" s="179">
        <f>COUNTIF(Tabla13[Título del contrato],Tabla13[[#This Row],[Título del contrato]])</f>
        <v>0</v>
      </c>
      <c r="AL67" s="179">
        <f>COUNTIF(Tabla13[Nº Expediente de la plataforma de contratación],Tabla13[[#This Row],[Nº Expediente de la plataforma de contratación]])</f>
        <v>0</v>
      </c>
    </row>
    <row r="68" spans="1:38" ht="99.9" customHeight="1">
      <c r="A68" s="14"/>
      <c r="B68" s="206"/>
      <c r="C68" s="188"/>
      <c r="D68" s="133"/>
      <c r="E68" s="133"/>
      <c r="F68" s="33"/>
      <c r="G68" s="33"/>
      <c r="H68" s="30"/>
      <c r="I68" s="30"/>
      <c r="J68" s="30"/>
      <c r="K68" s="299"/>
      <c r="N68" s="203" t="str">
        <f>Tabla13[[#This Row],[Título del contrato]]&amp;Tabla13[[#This Row],[Nº Expediente de la plataforma de contratación]]</f>
        <v/>
      </c>
      <c r="O68" s="197"/>
      <c r="P68" s="194"/>
      <c r="Q68" s="195"/>
      <c r="R68" s="196"/>
      <c r="T68" s="208">
        <f>Tabla13[[#This Row],[Nº Expediente de la plataforma de contratación]]</f>
        <v>0</v>
      </c>
      <c r="U68" s="134">
        <f>Tabla13[[#This Row],[Importe de adjudicación (sin IVA)]]</f>
        <v>0</v>
      </c>
      <c r="V68" s="134">
        <f>Tabla13[[#This Row],[Importe IVA ]]</f>
        <v>0</v>
      </c>
      <c r="W68" s="134">
        <f>Tabla13[[#This Row],[Importe de adjudicación (IVA INCLUIDO)]]</f>
        <v>0</v>
      </c>
      <c r="X68" s="137"/>
      <c r="Y68" s="197"/>
      <c r="Z68" s="205"/>
      <c r="AK68" s="179">
        <f>COUNTIF(Tabla13[Título del contrato],Tabla13[[#This Row],[Título del contrato]])</f>
        <v>0</v>
      </c>
      <c r="AL68" s="179">
        <f>COUNTIF(Tabla13[Nº Expediente de la plataforma de contratación],Tabla13[[#This Row],[Nº Expediente de la plataforma de contratación]])</f>
        <v>0</v>
      </c>
    </row>
    <row r="69" spans="1:38" ht="99.9" customHeight="1">
      <c r="A69" s="14"/>
      <c r="B69" s="206"/>
      <c r="C69" s="188"/>
      <c r="D69" s="133"/>
      <c r="E69" s="133"/>
      <c r="F69" s="33"/>
      <c r="G69" s="33"/>
      <c r="H69" s="30"/>
      <c r="I69" s="30"/>
      <c r="J69" s="30"/>
      <c r="K69" s="299"/>
      <c r="N69" s="203" t="str">
        <f>Tabla13[[#This Row],[Título del contrato]]&amp;Tabla13[[#This Row],[Nº Expediente de la plataforma de contratación]]</f>
        <v/>
      </c>
      <c r="O69" s="197"/>
      <c r="P69" s="194"/>
      <c r="Q69" s="195"/>
      <c r="R69" s="196"/>
      <c r="T69" s="208">
        <f>Tabla13[[#This Row],[Nº Expediente de la plataforma de contratación]]</f>
        <v>0</v>
      </c>
      <c r="U69" s="134">
        <f>Tabla13[[#This Row],[Importe de adjudicación (sin IVA)]]</f>
        <v>0</v>
      </c>
      <c r="V69" s="134">
        <f>Tabla13[[#This Row],[Importe IVA ]]</f>
        <v>0</v>
      </c>
      <c r="W69" s="134">
        <f>Tabla13[[#This Row],[Importe de adjudicación (IVA INCLUIDO)]]</f>
        <v>0</v>
      </c>
      <c r="X69" s="137"/>
      <c r="Y69" s="197"/>
      <c r="Z69" s="205"/>
      <c r="AK69" s="179">
        <f>COUNTIF(Tabla13[Título del contrato],Tabla13[[#This Row],[Título del contrato]])</f>
        <v>0</v>
      </c>
      <c r="AL69" s="179">
        <f>COUNTIF(Tabla13[Nº Expediente de la plataforma de contratación],Tabla13[[#This Row],[Nº Expediente de la plataforma de contratación]])</f>
        <v>0</v>
      </c>
    </row>
    <row r="70" spans="1:38" ht="99.9" customHeight="1">
      <c r="A70" s="14"/>
      <c r="B70" s="206"/>
      <c r="C70" s="188"/>
      <c r="D70" s="133"/>
      <c r="E70" s="133"/>
      <c r="F70" s="33"/>
      <c r="G70" s="33"/>
      <c r="H70" s="30"/>
      <c r="I70" s="30"/>
      <c r="J70" s="30"/>
      <c r="K70" s="299"/>
      <c r="N70" s="203" t="str">
        <f>Tabla13[[#This Row],[Título del contrato]]&amp;Tabla13[[#This Row],[Nº Expediente de la plataforma de contratación]]</f>
        <v/>
      </c>
      <c r="O70" s="197"/>
      <c r="P70" s="194"/>
      <c r="Q70" s="195"/>
      <c r="R70" s="196"/>
      <c r="T70" s="208">
        <f>Tabla13[[#This Row],[Nº Expediente de la plataforma de contratación]]</f>
        <v>0</v>
      </c>
      <c r="U70" s="134">
        <f>Tabla13[[#This Row],[Importe de adjudicación (sin IVA)]]</f>
        <v>0</v>
      </c>
      <c r="V70" s="134">
        <f>Tabla13[[#This Row],[Importe IVA ]]</f>
        <v>0</v>
      </c>
      <c r="W70" s="134">
        <f>Tabla13[[#This Row],[Importe de adjudicación (IVA INCLUIDO)]]</f>
        <v>0</v>
      </c>
      <c r="X70" s="137"/>
      <c r="Y70" s="197"/>
      <c r="Z70" s="205"/>
      <c r="AK70" s="179">
        <f>COUNTIF(Tabla13[Título del contrato],Tabla13[[#This Row],[Título del contrato]])</f>
        <v>0</v>
      </c>
      <c r="AL70" s="179">
        <f>COUNTIF(Tabla13[Nº Expediente de la plataforma de contratación],Tabla13[[#This Row],[Nº Expediente de la plataforma de contratación]])</f>
        <v>0</v>
      </c>
    </row>
    <row r="71" spans="1:38" ht="99.9" customHeight="1">
      <c r="A71" s="14"/>
      <c r="B71" s="206"/>
      <c r="C71" s="188"/>
      <c r="D71" s="133"/>
      <c r="E71" s="133"/>
      <c r="F71" s="33"/>
      <c r="G71" s="33"/>
      <c r="H71" s="30"/>
      <c r="I71" s="30"/>
      <c r="J71" s="30"/>
      <c r="K71" s="299"/>
      <c r="N71" s="203" t="str">
        <f>Tabla13[[#This Row],[Título del contrato]]&amp;Tabla13[[#This Row],[Nº Expediente de la plataforma de contratación]]</f>
        <v/>
      </c>
      <c r="O71" s="197"/>
      <c r="P71" s="194"/>
      <c r="Q71" s="195"/>
      <c r="R71" s="196"/>
      <c r="T71" s="208">
        <f>Tabla13[[#This Row],[Nº Expediente de la plataforma de contratación]]</f>
        <v>0</v>
      </c>
      <c r="U71" s="134">
        <f>Tabla13[[#This Row],[Importe de adjudicación (sin IVA)]]</f>
        <v>0</v>
      </c>
      <c r="V71" s="134">
        <f>Tabla13[[#This Row],[Importe IVA ]]</f>
        <v>0</v>
      </c>
      <c r="W71" s="134">
        <f>Tabla13[[#This Row],[Importe de adjudicación (IVA INCLUIDO)]]</f>
        <v>0</v>
      </c>
      <c r="X71" s="137"/>
      <c r="Y71" s="197"/>
      <c r="Z71" s="205"/>
      <c r="AK71" s="179">
        <f>COUNTIF(Tabla13[Título del contrato],Tabla13[[#This Row],[Título del contrato]])</f>
        <v>0</v>
      </c>
      <c r="AL71" s="179">
        <f>COUNTIF(Tabla13[Nº Expediente de la plataforma de contratación],Tabla13[[#This Row],[Nº Expediente de la plataforma de contratación]])</f>
        <v>0</v>
      </c>
    </row>
    <row r="72" spans="1:38" ht="99.9" customHeight="1">
      <c r="A72" s="14"/>
      <c r="B72" s="206"/>
      <c r="C72" s="188"/>
      <c r="D72" s="133"/>
      <c r="E72" s="133"/>
      <c r="F72" s="33"/>
      <c r="G72" s="33"/>
      <c r="H72" s="30"/>
      <c r="I72" s="30"/>
      <c r="J72" s="30"/>
      <c r="K72" s="299"/>
      <c r="N72" s="203" t="str">
        <f>Tabla13[[#This Row],[Título del contrato]]&amp;Tabla13[[#This Row],[Nº Expediente de la plataforma de contratación]]</f>
        <v/>
      </c>
      <c r="O72" s="197"/>
      <c r="P72" s="194"/>
      <c r="Q72" s="195"/>
      <c r="R72" s="196"/>
      <c r="T72" s="208">
        <f>Tabla13[[#This Row],[Nº Expediente de la plataforma de contratación]]</f>
        <v>0</v>
      </c>
      <c r="U72" s="134">
        <f>Tabla13[[#This Row],[Importe de adjudicación (sin IVA)]]</f>
        <v>0</v>
      </c>
      <c r="V72" s="134">
        <f>Tabla13[[#This Row],[Importe IVA ]]</f>
        <v>0</v>
      </c>
      <c r="W72" s="134">
        <f>Tabla13[[#This Row],[Importe de adjudicación (IVA INCLUIDO)]]</f>
        <v>0</v>
      </c>
      <c r="X72" s="137"/>
      <c r="Y72" s="197"/>
      <c r="Z72" s="205"/>
      <c r="AK72" s="179">
        <f>COUNTIF(Tabla13[Título del contrato],Tabla13[[#This Row],[Título del contrato]])</f>
        <v>0</v>
      </c>
      <c r="AL72" s="179">
        <f>COUNTIF(Tabla13[Nº Expediente de la plataforma de contratación],Tabla13[[#This Row],[Nº Expediente de la plataforma de contratación]])</f>
        <v>0</v>
      </c>
    </row>
    <row r="73" spans="1:38" ht="99.9" customHeight="1">
      <c r="A73" s="14"/>
      <c r="B73" s="206"/>
      <c r="C73" s="188"/>
      <c r="D73" s="133"/>
      <c r="E73" s="133"/>
      <c r="F73" s="33"/>
      <c r="G73" s="33"/>
      <c r="H73" s="30"/>
      <c r="I73" s="30"/>
      <c r="J73" s="30"/>
      <c r="K73" s="299"/>
      <c r="N73" s="203" t="str">
        <f>Tabla13[[#This Row],[Título del contrato]]&amp;Tabla13[[#This Row],[Nº Expediente de la plataforma de contratación]]</f>
        <v/>
      </c>
      <c r="O73" s="197"/>
      <c r="P73" s="194"/>
      <c r="Q73" s="195"/>
      <c r="R73" s="196"/>
      <c r="T73" s="208">
        <f>Tabla13[[#This Row],[Nº Expediente de la plataforma de contratación]]</f>
        <v>0</v>
      </c>
      <c r="U73" s="134">
        <f>Tabla13[[#This Row],[Importe de adjudicación (sin IVA)]]</f>
        <v>0</v>
      </c>
      <c r="V73" s="134">
        <f>Tabla13[[#This Row],[Importe IVA ]]</f>
        <v>0</v>
      </c>
      <c r="W73" s="134">
        <f>Tabla13[[#This Row],[Importe de adjudicación (IVA INCLUIDO)]]</f>
        <v>0</v>
      </c>
      <c r="X73" s="137"/>
      <c r="Y73" s="197"/>
      <c r="Z73" s="205"/>
      <c r="AK73" s="179">
        <f>COUNTIF(Tabla13[Título del contrato],Tabla13[[#This Row],[Título del contrato]])</f>
        <v>0</v>
      </c>
      <c r="AL73" s="179">
        <f>COUNTIF(Tabla13[Nº Expediente de la plataforma de contratación],Tabla13[[#This Row],[Nº Expediente de la plataforma de contratación]])</f>
        <v>0</v>
      </c>
    </row>
    <row r="74" spans="1:38" ht="99.9" customHeight="1">
      <c r="A74" s="14"/>
      <c r="B74" s="206"/>
      <c r="C74" s="188"/>
      <c r="D74" s="133"/>
      <c r="E74" s="133"/>
      <c r="F74" s="33"/>
      <c r="G74" s="33"/>
      <c r="H74" s="30"/>
      <c r="I74" s="30"/>
      <c r="J74" s="30"/>
      <c r="K74" s="299"/>
      <c r="N74" s="203" t="str">
        <f>Tabla13[[#This Row],[Título del contrato]]&amp;Tabla13[[#This Row],[Nº Expediente de la plataforma de contratación]]</f>
        <v/>
      </c>
      <c r="O74" s="197"/>
      <c r="P74" s="194"/>
      <c r="Q74" s="195"/>
      <c r="R74" s="196"/>
      <c r="T74" s="208">
        <f>Tabla13[[#This Row],[Nº Expediente de la plataforma de contratación]]</f>
        <v>0</v>
      </c>
      <c r="U74" s="134">
        <f>Tabla13[[#This Row],[Importe de adjudicación (sin IVA)]]</f>
        <v>0</v>
      </c>
      <c r="V74" s="134">
        <f>Tabla13[[#This Row],[Importe IVA ]]</f>
        <v>0</v>
      </c>
      <c r="W74" s="134">
        <f>Tabla13[[#This Row],[Importe de adjudicación (IVA INCLUIDO)]]</f>
        <v>0</v>
      </c>
      <c r="X74" s="137"/>
      <c r="Y74" s="197"/>
      <c r="Z74" s="205"/>
      <c r="AK74" s="179">
        <f>COUNTIF(Tabla13[Título del contrato],Tabla13[[#This Row],[Título del contrato]])</f>
        <v>0</v>
      </c>
      <c r="AL74" s="179">
        <f>COUNTIF(Tabla13[Nº Expediente de la plataforma de contratación],Tabla13[[#This Row],[Nº Expediente de la plataforma de contratación]])</f>
        <v>0</v>
      </c>
    </row>
    <row r="75" spans="1:38" ht="99.9" customHeight="1">
      <c r="A75" s="14"/>
      <c r="B75" s="206"/>
      <c r="C75" s="188"/>
      <c r="D75" s="133"/>
      <c r="E75" s="133"/>
      <c r="F75" s="33"/>
      <c r="G75" s="33"/>
      <c r="H75" s="30"/>
      <c r="I75" s="30"/>
      <c r="J75" s="30"/>
      <c r="K75" s="299"/>
      <c r="N75" s="203" t="str">
        <f>Tabla13[[#This Row],[Título del contrato]]&amp;Tabla13[[#This Row],[Nº Expediente de la plataforma de contratación]]</f>
        <v/>
      </c>
      <c r="O75" s="197"/>
      <c r="P75" s="194"/>
      <c r="Q75" s="195"/>
      <c r="R75" s="196"/>
      <c r="T75" s="208">
        <f>Tabla13[[#This Row],[Nº Expediente de la plataforma de contratación]]</f>
        <v>0</v>
      </c>
      <c r="U75" s="134">
        <f>Tabla13[[#This Row],[Importe de adjudicación (sin IVA)]]</f>
        <v>0</v>
      </c>
      <c r="V75" s="134">
        <f>Tabla13[[#This Row],[Importe IVA ]]</f>
        <v>0</v>
      </c>
      <c r="W75" s="134">
        <f>Tabla13[[#This Row],[Importe de adjudicación (IVA INCLUIDO)]]</f>
        <v>0</v>
      </c>
      <c r="X75" s="137"/>
      <c r="Y75" s="197"/>
      <c r="Z75" s="205"/>
      <c r="AK75" s="179">
        <f>COUNTIF(Tabla13[Título del contrato],Tabla13[[#This Row],[Título del contrato]])</f>
        <v>0</v>
      </c>
      <c r="AL75" s="179">
        <f>COUNTIF(Tabla13[Nº Expediente de la plataforma de contratación],Tabla13[[#This Row],[Nº Expediente de la plataforma de contratación]])</f>
        <v>0</v>
      </c>
    </row>
    <row r="76" spans="1:38" ht="99.9" customHeight="1">
      <c r="A76" s="14"/>
      <c r="B76" s="206"/>
      <c r="C76" s="188"/>
      <c r="D76" s="133"/>
      <c r="E76" s="133"/>
      <c r="F76" s="33"/>
      <c r="G76" s="33"/>
      <c r="H76" s="30"/>
      <c r="I76" s="30"/>
      <c r="J76" s="30"/>
      <c r="K76" s="299"/>
      <c r="N76" s="203" t="str">
        <f>Tabla13[[#This Row],[Título del contrato]]&amp;Tabla13[[#This Row],[Nº Expediente de la plataforma de contratación]]</f>
        <v/>
      </c>
      <c r="O76" s="197"/>
      <c r="P76" s="194"/>
      <c r="Q76" s="195"/>
      <c r="R76" s="196"/>
      <c r="T76" s="208">
        <f>Tabla13[[#This Row],[Nº Expediente de la plataforma de contratación]]</f>
        <v>0</v>
      </c>
      <c r="U76" s="134">
        <f>Tabla13[[#This Row],[Importe de adjudicación (sin IVA)]]</f>
        <v>0</v>
      </c>
      <c r="V76" s="134">
        <f>Tabla13[[#This Row],[Importe IVA ]]</f>
        <v>0</v>
      </c>
      <c r="W76" s="134">
        <f>Tabla13[[#This Row],[Importe de adjudicación (IVA INCLUIDO)]]</f>
        <v>0</v>
      </c>
      <c r="X76" s="137"/>
      <c r="Y76" s="197"/>
      <c r="Z76" s="205"/>
      <c r="AK76" s="179">
        <f>COUNTIF(Tabla13[Título del contrato],Tabla13[[#This Row],[Título del contrato]])</f>
        <v>0</v>
      </c>
      <c r="AL76" s="179">
        <f>COUNTIF(Tabla13[Nº Expediente de la plataforma de contratación],Tabla13[[#This Row],[Nº Expediente de la plataforma de contratación]])</f>
        <v>0</v>
      </c>
    </row>
    <row r="77" spans="1:38" ht="99.9" customHeight="1">
      <c r="A77" s="14"/>
      <c r="B77" s="206"/>
      <c r="C77" s="188"/>
      <c r="D77" s="133"/>
      <c r="E77" s="133"/>
      <c r="F77" s="33"/>
      <c r="G77" s="33"/>
      <c r="H77" s="30"/>
      <c r="I77" s="30"/>
      <c r="J77" s="30"/>
      <c r="K77" s="299"/>
      <c r="N77" s="203" t="str">
        <f>Tabla13[[#This Row],[Título del contrato]]&amp;Tabla13[[#This Row],[Nº Expediente de la plataforma de contratación]]</f>
        <v/>
      </c>
      <c r="O77" s="197"/>
      <c r="P77" s="194"/>
      <c r="Q77" s="195"/>
      <c r="R77" s="196"/>
      <c r="T77" s="208">
        <f>Tabla13[[#This Row],[Nº Expediente de la plataforma de contratación]]</f>
        <v>0</v>
      </c>
      <c r="U77" s="134">
        <f>Tabla13[[#This Row],[Importe de adjudicación (sin IVA)]]</f>
        <v>0</v>
      </c>
      <c r="V77" s="134">
        <f>Tabla13[[#This Row],[Importe IVA ]]</f>
        <v>0</v>
      </c>
      <c r="W77" s="134">
        <f>Tabla13[[#This Row],[Importe de adjudicación (IVA INCLUIDO)]]</f>
        <v>0</v>
      </c>
      <c r="X77" s="137"/>
      <c r="Y77" s="197"/>
      <c r="Z77" s="205"/>
      <c r="AK77" s="179">
        <f>COUNTIF(Tabla13[Título del contrato],Tabla13[[#This Row],[Título del contrato]])</f>
        <v>0</v>
      </c>
      <c r="AL77" s="179">
        <f>COUNTIF(Tabla13[Nº Expediente de la plataforma de contratación],Tabla13[[#This Row],[Nº Expediente de la plataforma de contratación]])</f>
        <v>0</v>
      </c>
    </row>
    <row r="78" spans="1:38" ht="99.9" customHeight="1">
      <c r="A78" s="14"/>
      <c r="B78" s="206"/>
      <c r="C78" s="188"/>
      <c r="D78" s="133"/>
      <c r="E78" s="133"/>
      <c r="F78" s="33"/>
      <c r="G78" s="33"/>
      <c r="H78" s="30"/>
      <c r="I78" s="30"/>
      <c r="J78" s="30"/>
      <c r="K78" s="299"/>
      <c r="N78" s="203" t="str">
        <f>Tabla13[[#This Row],[Título del contrato]]&amp;Tabla13[[#This Row],[Nº Expediente de la plataforma de contratación]]</f>
        <v/>
      </c>
      <c r="O78" s="197"/>
      <c r="P78" s="194"/>
      <c r="Q78" s="195"/>
      <c r="R78" s="196"/>
      <c r="T78" s="208">
        <f>Tabla13[[#This Row],[Nº Expediente de la plataforma de contratación]]</f>
        <v>0</v>
      </c>
      <c r="U78" s="134">
        <f>Tabla13[[#This Row],[Importe de adjudicación (sin IVA)]]</f>
        <v>0</v>
      </c>
      <c r="V78" s="134">
        <f>Tabla13[[#This Row],[Importe IVA ]]</f>
        <v>0</v>
      </c>
      <c r="W78" s="134">
        <f>Tabla13[[#This Row],[Importe de adjudicación (IVA INCLUIDO)]]</f>
        <v>0</v>
      </c>
      <c r="X78" s="137"/>
      <c r="Y78" s="197"/>
      <c r="Z78" s="205"/>
      <c r="AK78" s="179">
        <f>COUNTIF(Tabla13[Título del contrato],Tabla13[[#This Row],[Título del contrato]])</f>
        <v>0</v>
      </c>
      <c r="AL78" s="179">
        <f>COUNTIF(Tabla13[Nº Expediente de la plataforma de contratación],Tabla13[[#This Row],[Nº Expediente de la plataforma de contratación]])</f>
        <v>0</v>
      </c>
    </row>
    <row r="79" spans="1:38" ht="99.9" customHeight="1">
      <c r="A79" s="14"/>
      <c r="B79" s="206"/>
      <c r="C79" s="188"/>
      <c r="D79" s="133"/>
      <c r="E79" s="133"/>
      <c r="F79" s="33"/>
      <c r="G79" s="33"/>
      <c r="H79" s="30"/>
      <c r="I79" s="30"/>
      <c r="J79" s="30"/>
      <c r="K79" s="299"/>
      <c r="N79" s="203" t="str">
        <f>Tabla13[[#This Row],[Título del contrato]]&amp;Tabla13[[#This Row],[Nº Expediente de la plataforma de contratación]]</f>
        <v/>
      </c>
      <c r="O79" s="197"/>
      <c r="P79" s="194"/>
      <c r="Q79" s="195"/>
      <c r="R79" s="196"/>
      <c r="T79" s="208">
        <f>Tabla13[[#This Row],[Nº Expediente de la plataforma de contratación]]</f>
        <v>0</v>
      </c>
      <c r="U79" s="134">
        <f>Tabla13[[#This Row],[Importe de adjudicación (sin IVA)]]</f>
        <v>0</v>
      </c>
      <c r="V79" s="134">
        <f>Tabla13[[#This Row],[Importe IVA ]]</f>
        <v>0</v>
      </c>
      <c r="W79" s="134">
        <f>Tabla13[[#This Row],[Importe de adjudicación (IVA INCLUIDO)]]</f>
        <v>0</v>
      </c>
      <c r="X79" s="137"/>
      <c r="Y79" s="197"/>
      <c r="Z79" s="205"/>
      <c r="AK79" s="179">
        <f>COUNTIF(Tabla13[Título del contrato],Tabla13[[#This Row],[Título del contrato]])</f>
        <v>0</v>
      </c>
      <c r="AL79" s="179">
        <f>COUNTIF(Tabla13[Nº Expediente de la plataforma de contratación],Tabla13[[#This Row],[Nº Expediente de la plataforma de contratación]])</f>
        <v>0</v>
      </c>
    </row>
    <row r="80" spans="1:38" ht="99.9" customHeight="1">
      <c r="A80" s="14"/>
      <c r="B80" s="206"/>
      <c r="C80" s="188"/>
      <c r="D80" s="133"/>
      <c r="E80" s="133"/>
      <c r="F80" s="33"/>
      <c r="G80" s="33"/>
      <c r="H80" s="30"/>
      <c r="I80" s="30"/>
      <c r="J80" s="30"/>
      <c r="K80" s="299"/>
      <c r="N80" s="203" t="str">
        <f>Tabla13[[#This Row],[Título del contrato]]&amp;Tabla13[[#This Row],[Nº Expediente de la plataforma de contratación]]</f>
        <v/>
      </c>
      <c r="O80" s="197"/>
      <c r="P80" s="194"/>
      <c r="Q80" s="195"/>
      <c r="R80" s="196"/>
      <c r="T80" s="208">
        <f>Tabla13[[#This Row],[Nº Expediente de la plataforma de contratación]]</f>
        <v>0</v>
      </c>
      <c r="U80" s="134">
        <f>Tabla13[[#This Row],[Importe de adjudicación (sin IVA)]]</f>
        <v>0</v>
      </c>
      <c r="V80" s="134">
        <f>Tabla13[[#This Row],[Importe IVA ]]</f>
        <v>0</v>
      </c>
      <c r="W80" s="134">
        <f>Tabla13[[#This Row],[Importe de adjudicación (IVA INCLUIDO)]]</f>
        <v>0</v>
      </c>
      <c r="X80" s="137"/>
      <c r="Y80" s="197"/>
      <c r="Z80" s="205"/>
      <c r="AK80" s="179">
        <f>COUNTIF(Tabla13[Título del contrato],Tabla13[[#This Row],[Título del contrato]])</f>
        <v>0</v>
      </c>
      <c r="AL80" s="179">
        <f>COUNTIF(Tabla13[Nº Expediente de la plataforma de contratación],Tabla13[[#This Row],[Nº Expediente de la plataforma de contratación]])</f>
        <v>0</v>
      </c>
    </row>
    <row r="81" spans="1:38" ht="99.9" customHeight="1">
      <c r="A81" s="14"/>
      <c r="B81" s="206"/>
      <c r="C81" s="188"/>
      <c r="D81" s="133"/>
      <c r="E81" s="133"/>
      <c r="F81" s="33"/>
      <c r="G81" s="33"/>
      <c r="H81" s="30"/>
      <c r="I81" s="30"/>
      <c r="J81" s="30"/>
      <c r="K81" s="299"/>
      <c r="N81" s="203" t="str">
        <f>Tabla13[[#This Row],[Título del contrato]]&amp;Tabla13[[#This Row],[Nº Expediente de la plataforma de contratación]]</f>
        <v/>
      </c>
      <c r="O81" s="197"/>
      <c r="P81" s="194"/>
      <c r="Q81" s="195"/>
      <c r="R81" s="196"/>
      <c r="T81" s="208">
        <f>Tabla13[[#This Row],[Nº Expediente de la plataforma de contratación]]</f>
        <v>0</v>
      </c>
      <c r="U81" s="134">
        <f>Tabla13[[#This Row],[Importe de adjudicación (sin IVA)]]</f>
        <v>0</v>
      </c>
      <c r="V81" s="134">
        <f>Tabla13[[#This Row],[Importe IVA ]]</f>
        <v>0</v>
      </c>
      <c r="W81" s="134">
        <f>Tabla13[[#This Row],[Importe de adjudicación (IVA INCLUIDO)]]</f>
        <v>0</v>
      </c>
      <c r="X81" s="137"/>
      <c r="Y81" s="197"/>
      <c r="Z81" s="205"/>
      <c r="AK81" s="179">
        <f>COUNTIF(Tabla13[Título del contrato],Tabla13[[#This Row],[Título del contrato]])</f>
        <v>0</v>
      </c>
      <c r="AL81" s="179">
        <f>COUNTIF(Tabla13[Nº Expediente de la plataforma de contratación],Tabla13[[#This Row],[Nº Expediente de la plataforma de contratación]])</f>
        <v>0</v>
      </c>
    </row>
    <row r="82" spans="1:38" ht="99.9" customHeight="1">
      <c r="A82" s="14"/>
      <c r="B82" s="206"/>
      <c r="C82" s="188"/>
      <c r="D82" s="142"/>
      <c r="E82" s="142"/>
      <c r="F82" s="133"/>
      <c r="G82" s="33"/>
      <c r="H82" s="129"/>
      <c r="I82" s="129"/>
      <c r="J82" s="129"/>
      <c r="K82" s="299"/>
      <c r="N82" s="203" t="str">
        <f>Tabla13[[#This Row],[Título del contrato]]&amp;Tabla13[[#This Row],[Nº Expediente de la plataforma de contratación]]</f>
        <v/>
      </c>
      <c r="O82" s="197"/>
      <c r="P82" s="194"/>
      <c r="Q82" s="195"/>
      <c r="R82" s="196"/>
      <c r="T82" s="208">
        <f>Tabla13[[#This Row],[Nº Expediente de la plataforma de contratación]]</f>
        <v>0</v>
      </c>
      <c r="U82" s="134">
        <f>Tabla13[[#This Row],[Importe de adjudicación (sin IVA)]]</f>
        <v>0</v>
      </c>
      <c r="V82" s="134">
        <f>Tabla13[[#This Row],[Importe IVA ]]</f>
        <v>0</v>
      </c>
      <c r="W82" s="134">
        <f>Tabla13[[#This Row],[Importe de adjudicación (IVA INCLUIDO)]]</f>
        <v>0</v>
      </c>
      <c r="X82" s="137"/>
      <c r="Y82" s="197"/>
      <c r="Z82" s="205"/>
      <c r="AK82" s="179">
        <f>COUNTIF(Tabla13[Título del contrato],Tabla13[[#This Row],[Título del contrato]])</f>
        <v>0</v>
      </c>
      <c r="AL82" s="179">
        <f>COUNTIF(Tabla13[Nº Expediente de la plataforma de contratación],Tabla13[[#This Row],[Nº Expediente de la plataforma de contratación]])</f>
        <v>0</v>
      </c>
    </row>
    <row r="83" spans="1:38" ht="99.9" customHeight="1">
      <c r="A83" s="14"/>
      <c r="B83" s="206"/>
      <c r="C83" s="188"/>
      <c r="D83" s="142"/>
      <c r="E83" s="142"/>
      <c r="F83" s="133"/>
      <c r="G83" s="33"/>
      <c r="H83" s="129"/>
      <c r="I83" s="129"/>
      <c r="J83" s="183"/>
      <c r="K83" s="299"/>
      <c r="N83" s="203" t="str">
        <f>Tabla13[[#This Row],[Título del contrato]]&amp;Tabla13[[#This Row],[Nº Expediente de la plataforma de contratación]]</f>
        <v/>
      </c>
      <c r="O83" s="197"/>
      <c r="P83" s="194"/>
      <c r="Q83" s="195"/>
      <c r="R83" s="196"/>
      <c r="T83" s="208">
        <f>Tabla13[[#This Row],[Nº Expediente de la plataforma de contratación]]</f>
        <v>0</v>
      </c>
      <c r="U83" s="134">
        <f>Tabla13[[#This Row],[Importe de adjudicación (sin IVA)]]</f>
        <v>0</v>
      </c>
      <c r="V83" s="134">
        <f>Tabla13[[#This Row],[Importe IVA ]]</f>
        <v>0</v>
      </c>
      <c r="W83" s="134">
        <f>Tabla13[[#This Row],[Importe de adjudicación (IVA INCLUIDO)]]</f>
        <v>0</v>
      </c>
      <c r="X83" s="137"/>
      <c r="Y83" s="197"/>
      <c r="Z83" s="205"/>
      <c r="AK83" s="179">
        <f>COUNTIF(Tabla13[Título del contrato],Tabla13[[#This Row],[Título del contrato]])</f>
        <v>0</v>
      </c>
      <c r="AL83" s="179">
        <f>COUNTIF(Tabla13[Nº Expediente de la plataforma de contratación],Tabla13[[#This Row],[Nº Expediente de la plataforma de contratación]])</f>
        <v>0</v>
      </c>
    </row>
    <row r="84" spans="1:38" ht="99.9" customHeight="1">
      <c r="A84" s="14"/>
      <c r="B84" s="206"/>
      <c r="C84" s="188"/>
      <c r="D84" s="142"/>
      <c r="E84" s="142"/>
      <c r="F84" s="33"/>
      <c r="G84" s="33"/>
      <c r="H84" s="30"/>
      <c r="I84" s="128"/>
      <c r="J84" s="30"/>
      <c r="K84" s="299"/>
      <c r="N84" s="203" t="str">
        <f>Tabla13[[#This Row],[Título del contrato]]&amp;Tabla13[[#This Row],[Nº Expediente de la plataforma de contratación]]</f>
        <v/>
      </c>
      <c r="O84" s="197"/>
      <c r="P84" s="194"/>
      <c r="Q84" s="195"/>
      <c r="R84" s="196"/>
      <c r="T84" s="208">
        <f>Tabla13[[#This Row],[Nº Expediente de la plataforma de contratación]]</f>
        <v>0</v>
      </c>
      <c r="U84" s="134">
        <f>Tabla13[[#This Row],[Importe de adjudicación (sin IVA)]]</f>
        <v>0</v>
      </c>
      <c r="V84" s="134">
        <f>Tabla13[[#This Row],[Importe IVA ]]</f>
        <v>0</v>
      </c>
      <c r="W84" s="134">
        <f>Tabla13[[#This Row],[Importe de adjudicación (IVA INCLUIDO)]]</f>
        <v>0</v>
      </c>
      <c r="X84" s="137"/>
      <c r="Y84" s="197"/>
      <c r="Z84" s="205"/>
      <c r="AK84" s="179">
        <f>COUNTIF(Tabla13[Título del contrato],Tabla13[[#This Row],[Título del contrato]])</f>
        <v>0</v>
      </c>
      <c r="AL84" s="179">
        <f>COUNTIF(Tabla13[Nº Expediente de la plataforma de contratación],Tabla13[[#This Row],[Nº Expediente de la plataforma de contratación]])</f>
        <v>0</v>
      </c>
    </row>
    <row r="85" spans="1:38" ht="99.9" customHeight="1">
      <c r="A85" s="14"/>
      <c r="B85" s="206"/>
      <c r="C85" s="188"/>
      <c r="D85" s="142"/>
      <c r="E85" s="142"/>
      <c r="F85" s="133"/>
      <c r="G85" s="33"/>
      <c r="H85" s="129"/>
      <c r="I85" s="129"/>
      <c r="J85" s="129"/>
      <c r="K85" s="299"/>
      <c r="N85" s="203" t="str">
        <f>Tabla13[[#This Row],[Título del contrato]]&amp;Tabla13[[#This Row],[Nº Expediente de la plataforma de contratación]]</f>
        <v/>
      </c>
      <c r="O85" s="197"/>
      <c r="P85" s="194"/>
      <c r="Q85" s="195"/>
      <c r="R85" s="196"/>
      <c r="T85" s="208">
        <f>Tabla13[[#This Row],[Nº Expediente de la plataforma de contratación]]</f>
        <v>0</v>
      </c>
      <c r="U85" s="134">
        <f>Tabla13[[#This Row],[Importe de adjudicación (sin IVA)]]</f>
        <v>0</v>
      </c>
      <c r="V85" s="134">
        <f>Tabla13[[#This Row],[Importe IVA ]]</f>
        <v>0</v>
      </c>
      <c r="W85" s="134">
        <f>Tabla13[[#This Row],[Importe de adjudicación (IVA INCLUIDO)]]</f>
        <v>0</v>
      </c>
      <c r="X85" s="137"/>
      <c r="Y85" s="197"/>
      <c r="Z85" s="205"/>
      <c r="AK85" s="179">
        <f>COUNTIF(Tabla13[Título del contrato],Tabla13[[#This Row],[Título del contrato]])</f>
        <v>0</v>
      </c>
      <c r="AL85" s="179">
        <f>COUNTIF(Tabla13[Nº Expediente de la plataforma de contratación],Tabla13[[#This Row],[Nº Expediente de la plataforma de contratación]])</f>
        <v>0</v>
      </c>
    </row>
    <row r="86" spans="1:38" ht="99.9" customHeight="1">
      <c r="A86" s="14"/>
      <c r="B86" s="206"/>
      <c r="C86" s="188"/>
      <c r="D86" s="142"/>
      <c r="E86" s="142"/>
      <c r="F86" s="133"/>
      <c r="G86" s="33"/>
      <c r="H86" s="129"/>
      <c r="I86" s="129"/>
      <c r="J86" s="129"/>
      <c r="K86" s="299"/>
      <c r="N86" s="203" t="str">
        <f>Tabla13[[#This Row],[Título del contrato]]&amp;Tabla13[[#This Row],[Nº Expediente de la plataforma de contratación]]</f>
        <v/>
      </c>
      <c r="O86" s="197"/>
      <c r="P86" s="194"/>
      <c r="Q86" s="195"/>
      <c r="R86" s="196"/>
      <c r="T86" s="208">
        <f>Tabla13[[#This Row],[Nº Expediente de la plataforma de contratación]]</f>
        <v>0</v>
      </c>
      <c r="U86" s="134">
        <f>Tabla13[[#This Row],[Importe de adjudicación (sin IVA)]]</f>
        <v>0</v>
      </c>
      <c r="V86" s="134">
        <f>Tabla13[[#This Row],[Importe IVA ]]</f>
        <v>0</v>
      </c>
      <c r="W86" s="134">
        <f>Tabla13[[#This Row],[Importe de adjudicación (IVA INCLUIDO)]]</f>
        <v>0</v>
      </c>
      <c r="X86" s="137"/>
      <c r="Y86" s="197"/>
      <c r="Z86" s="205"/>
      <c r="AK86" s="179">
        <f>COUNTIF(Tabla13[Título del contrato],Tabla13[[#This Row],[Título del contrato]])</f>
        <v>0</v>
      </c>
      <c r="AL86" s="179">
        <f>COUNTIF(Tabla13[Nº Expediente de la plataforma de contratación],Tabla13[[#This Row],[Nº Expediente de la plataforma de contratación]])</f>
        <v>0</v>
      </c>
    </row>
    <row r="87" spans="1:38" ht="99.9" customHeight="1">
      <c r="A87" s="14"/>
      <c r="B87" s="206"/>
      <c r="C87" s="188"/>
      <c r="D87" s="142"/>
      <c r="E87" s="142"/>
      <c r="F87" s="133"/>
      <c r="G87" s="33"/>
      <c r="H87" s="129"/>
      <c r="I87" s="129"/>
      <c r="J87" s="129"/>
      <c r="K87" s="299"/>
      <c r="N87" s="203" t="str">
        <f>Tabla13[[#This Row],[Título del contrato]]&amp;Tabla13[[#This Row],[Nº Expediente de la plataforma de contratación]]</f>
        <v/>
      </c>
      <c r="O87" s="197"/>
      <c r="P87" s="194"/>
      <c r="Q87" s="195"/>
      <c r="R87" s="196"/>
      <c r="T87" s="208">
        <f>Tabla13[[#This Row],[Nº Expediente de la plataforma de contratación]]</f>
        <v>0</v>
      </c>
      <c r="U87" s="134">
        <f>Tabla13[[#This Row],[Importe de adjudicación (sin IVA)]]</f>
        <v>0</v>
      </c>
      <c r="V87" s="134">
        <f>Tabla13[[#This Row],[Importe IVA ]]</f>
        <v>0</v>
      </c>
      <c r="W87" s="134">
        <f>Tabla13[[#This Row],[Importe de adjudicación (IVA INCLUIDO)]]</f>
        <v>0</v>
      </c>
      <c r="X87" s="137"/>
      <c r="Y87" s="197"/>
      <c r="Z87" s="205"/>
      <c r="AK87" s="179">
        <f>COUNTIF(Tabla13[Título del contrato],Tabla13[[#This Row],[Título del contrato]])</f>
        <v>0</v>
      </c>
      <c r="AL87" s="179">
        <f>COUNTIF(Tabla13[Nº Expediente de la plataforma de contratación],Tabla13[[#This Row],[Nº Expediente de la plataforma de contratación]])</f>
        <v>0</v>
      </c>
    </row>
    <row r="88" spans="1:38" ht="99.9" customHeight="1">
      <c r="A88" s="14"/>
      <c r="B88" s="206"/>
      <c r="C88" s="188"/>
      <c r="D88" s="142"/>
      <c r="E88" s="142"/>
      <c r="F88" s="133"/>
      <c r="G88" s="33"/>
      <c r="H88" s="129"/>
      <c r="I88" s="129"/>
      <c r="J88" s="183"/>
      <c r="K88" s="299"/>
      <c r="N88" s="203" t="str">
        <f>Tabla13[[#This Row],[Título del contrato]]&amp;Tabla13[[#This Row],[Nº Expediente de la plataforma de contratación]]</f>
        <v/>
      </c>
      <c r="O88" s="197"/>
      <c r="P88" s="194"/>
      <c r="Q88" s="195"/>
      <c r="R88" s="196"/>
      <c r="T88" s="208">
        <f>Tabla13[[#This Row],[Nº Expediente de la plataforma de contratación]]</f>
        <v>0</v>
      </c>
      <c r="U88" s="134">
        <f>Tabla13[[#This Row],[Importe de adjudicación (sin IVA)]]</f>
        <v>0</v>
      </c>
      <c r="V88" s="134">
        <f>Tabla13[[#This Row],[Importe IVA ]]</f>
        <v>0</v>
      </c>
      <c r="W88" s="134">
        <f>Tabla13[[#This Row],[Importe de adjudicación (IVA INCLUIDO)]]</f>
        <v>0</v>
      </c>
      <c r="X88" s="137"/>
      <c r="Y88" s="197"/>
      <c r="Z88" s="205"/>
      <c r="AK88" s="179">
        <f>COUNTIF(Tabla13[Título del contrato],Tabla13[[#This Row],[Título del contrato]])</f>
        <v>0</v>
      </c>
      <c r="AL88" s="179">
        <f>COUNTIF(Tabla13[Nº Expediente de la plataforma de contratación],Tabla13[[#This Row],[Nº Expediente de la plataforma de contratación]])</f>
        <v>0</v>
      </c>
    </row>
    <row r="89" spans="1:38" ht="99.9" customHeight="1">
      <c r="A89" s="14"/>
      <c r="B89" s="206"/>
      <c r="C89" s="188"/>
      <c r="D89" s="142"/>
      <c r="E89" s="142"/>
      <c r="F89" s="33"/>
      <c r="G89" s="33"/>
      <c r="H89" s="30"/>
      <c r="I89" s="128"/>
      <c r="J89" s="30"/>
      <c r="K89" s="299"/>
      <c r="N89" s="203" t="str">
        <f>Tabla13[[#This Row],[Título del contrato]]&amp;Tabla13[[#This Row],[Nº Expediente de la plataforma de contratación]]</f>
        <v/>
      </c>
      <c r="O89" s="197"/>
      <c r="P89" s="194"/>
      <c r="Q89" s="195"/>
      <c r="R89" s="196"/>
      <c r="T89" s="208">
        <f>Tabla13[[#This Row],[Nº Expediente de la plataforma de contratación]]</f>
        <v>0</v>
      </c>
      <c r="U89" s="134">
        <f>Tabla13[[#This Row],[Importe de adjudicación (sin IVA)]]</f>
        <v>0</v>
      </c>
      <c r="V89" s="134">
        <f>Tabla13[[#This Row],[Importe IVA ]]</f>
        <v>0</v>
      </c>
      <c r="W89" s="134">
        <f>Tabla13[[#This Row],[Importe de adjudicación (IVA INCLUIDO)]]</f>
        <v>0</v>
      </c>
      <c r="X89" s="137"/>
      <c r="Y89" s="197"/>
      <c r="Z89" s="205"/>
      <c r="AK89" s="179">
        <f>COUNTIF(Tabla13[Título del contrato],Tabla13[[#This Row],[Título del contrato]])</f>
        <v>0</v>
      </c>
      <c r="AL89" s="179">
        <f>COUNTIF(Tabla13[Nº Expediente de la plataforma de contratación],Tabla13[[#This Row],[Nº Expediente de la plataforma de contratación]])</f>
        <v>0</v>
      </c>
    </row>
    <row r="90" spans="1:38" ht="99.9" customHeight="1">
      <c r="A90" s="14"/>
      <c r="B90" s="206"/>
      <c r="C90" s="188"/>
      <c r="D90" s="142"/>
      <c r="E90" s="142"/>
      <c r="F90" s="33"/>
      <c r="G90" s="33"/>
      <c r="H90" s="30"/>
      <c r="I90" s="128"/>
      <c r="J90" s="30"/>
      <c r="K90" s="299"/>
      <c r="N90" s="203" t="str">
        <f>Tabla13[[#This Row],[Título del contrato]]&amp;Tabla13[[#This Row],[Nº Expediente de la plataforma de contratación]]</f>
        <v/>
      </c>
      <c r="O90" s="197"/>
      <c r="P90" s="194"/>
      <c r="Q90" s="195"/>
      <c r="R90" s="196"/>
      <c r="T90" s="208">
        <f>Tabla13[[#This Row],[Nº Expediente de la plataforma de contratación]]</f>
        <v>0</v>
      </c>
      <c r="U90" s="134">
        <f>Tabla13[[#This Row],[Importe de adjudicación (sin IVA)]]</f>
        <v>0</v>
      </c>
      <c r="V90" s="134">
        <f>Tabla13[[#This Row],[Importe IVA ]]</f>
        <v>0</v>
      </c>
      <c r="W90" s="134">
        <f>Tabla13[[#This Row],[Importe de adjudicación (IVA INCLUIDO)]]</f>
        <v>0</v>
      </c>
      <c r="X90" s="137"/>
      <c r="Y90" s="197"/>
      <c r="Z90" s="205"/>
      <c r="AK90" s="179">
        <f>COUNTIF(Tabla13[Título del contrato],Tabla13[[#This Row],[Título del contrato]])</f>
        <v>0</v>
      </c>
      <c r="AL90" s="179">
        <f>COUNTIF(Tabla13[Nº Expediente de la plataforma de contratación],Tabla13[[#This Row],[Nº Expediente de la plataforma de contratación]])</f>
        <v>0</v>
      </c>
    </row>
    <row r="91" spans="1:38" ht="99.9" customHeight="1">
      <c r="A91" s="14"/>
      <c r="B91" s="206"/>
      <c r="C91" s="188"/>
      <c r="D91" s="142"/>
      <c r="E91" s="142"/>
      <c r="F91" s="133"/>
      <c r="G91" s="33"/>
      <c r="H91" s="129"/>
      <c r="I91" s="129"/>
      <c r="J91" s="129"/>
      <c r="K91" s="299"/>
      <c r="N91" s="203" t="str">
        <f>Tabla13[[#This Row],[Título del contrato]]&amp;Tabla13[[#This Row],[Nº Expediente de la plataforma de contratación]]</f>
        <v/>
      </c>
      <c r="O91" s="197"/>
      <c r="P91" s="194"/>
      <c r="Q91" s="195"/>
      <c r="R91" s="196"/>
      <c r="T91" s="208">
        <f>Tabla13[[#This Row],[Nº Expediente de la plataforma de contratación]]</f>
        <v>0</v>
      </c>
      <c r="U91" s="134">
        <f>Tabla13[[#This Row],[Importe de adjudicación (sin IVA)]]</f>
        <v>0</v>
      </c>
      <c r="V91" s="134">
        <f>Tabla13[[#This Row],[Importe IVA ]]</f>
        <v>0</v>
      </c>
      <c r="W91" s="134">
        <f>Tabla13[[#This Row],[Importe de adjudicación (IVA INCLUIDO)]]</f>
        <v>0</v>
      </c>
      <c r="X91" s="137"/>
      <c r="Y91" s="197"/>
      <c r="Z91" s="205"/>
      <c r="AK91" s="179">
        <f>COUNTIF(Tabla13[Título del contrato],Tabla13[[#This Row],[Título del contrato]])</f>
        <v>0</v>
      </c>
      <c r="AL91" s="179">
        <f>COUNTIF(Tabla13[Nº Expediente de la plataforma de contratación],Tabla13[[#This Row],[Nº Expediente de la plataforma de contratación]])</f>
        <v>0</v>
      </c>
    </row>
    <row r="92" spans="1:38" ht="99.9" customHeight="1">
      <c r="A92" s="14"/>
      <c r="B92" s="206"/>
      <c r="C92" s="188"/>
      <c r="D92" s="142"/>
      <c r="E92" s="142"/>
      <c r="F92" s="133"/>
      <c r="G92" s="33"/>
      <c r="H92" s="129"/>
      <c r="I92" s="129"/>
      <c r="J92" s="129"/>
      <c r="K92" s="299"/>
      <c r="N92" s="203" t="str">
        <f>Tabla13[[#This Row],[Título del contrato]]&amp;Tabla13[[#This Row],[Nº Expediente de la plataforma de contratación]]</f>
        <v/>
      </c>
      <c r="O92" s="197"/>
      <c r="P92" s="194"/>
      <c r="Q92" s="195"/>
      <c r="R92" s="196"/>
      <c r="T92" s="208">
        <f>Tabla13[[#This Row],[Nº Expediente de la plataforma de contratación]]</f>
        <v>0</v>
      </c>
      <c r="U92" s="134">
        <f>Tabla13[[#This Row],[Importe de adjudicación (sin IVA)]]</f>
        <v>0</v>
      </c>
      <c r="V92" s="134">
        <f>Tabla13[[#This Row],[Importe IVA ]]</f>
        <v>0</v>
      </c>
      <c r="W92" s="134">
        <f>Tabla13[[#This Row],[Importe de adjudicación (IVA INCLUIDO)]]</f>
        <v>0</v>
      </c>
      <c r="X92" s="137"/>
      <c r="Y92" s="197"/>
      <c r="Z92" s="205"/>
      <c r="AK92" s="179">
        <f>COUNTIF(Tabla13[Título del contrato],Tabla13[[#This Row],[Título del contrato]])</f>
        <v>0</v>
      </c>
      <c r="AL92" s="179">
        <f>COUNTIF(Tabla13[Nº Expediente de la plataforma de contratación],Tabla13[[#This Row],[Nº Expediente de la plataforma de contratación]])</f>
        <v>0</v>
      </c>
    </row>
    <row r="93" spans="1:38" ht="99.9" customHeight="1">
      <c r="A93" s="14"/>
      <c r="B93" s="206"/>
      <c r="C93" s="188"/>
      <c r="D93" s="142"/>
      <c r="E93" s="142"/>
      <c r="F93" s="133"/>
      <c r="G93" s="33"/>
      <c r="H93" s="129"/>
      <c r="I93" s="129"/>
      <c r="J93" s="183"/>
      <c r="K93" s="299"/>
      <c r="N93" s="203" t="str">
        <f>Tabla13[[#This Row],[Título del contrato]]&amp;Tabla13[[#This Row],[Nº Expediente de la plataforma de contratación]]</f>
        <v/>
      </c>
      <c r="O93" s="197"/>
      <c r="P93" s="194"/>
      <c r="Q93" s="195"/>
      <c r="R93" s="196"/>
      <c r="T93" s="208">
        <f>Tabla13[[#This Row],[Nº Expediente de la plataforma de contratación]]</f>
        <v>0</v>
      </c>
      <c r="U93" s="134">
        <f>Tabla13[[#This Row],[Importe de adjudicación (sin IVA)]]</f>
        <v>0</v>
      </c>
      <c r="V93" s="134">
        <f>Tabla13[[#This Row],[Importe IVA ]]</f>
        <v>0</v>
      </c>
      <c r="W93" s="134">
        <f>Tabla13[[#This Row],[Importe de adjudicación (IVA INCLUIDO)]]</f>
        <v>0</v>
      </c>
      <c r="X93" s="137"/>
      <c r="Y93" s="197"/>
      <c r="Z93" s="205"/>
      <c r="AK93" s="179">
        <f>COUNTIF(Tabla13[Título del contrato],Tabla13[[#This Row],[Título del contrato]])</f>
        <v>0</v>
      </c>
      <c r="AL93" s="179">
        <f>COUNTIF(Tabla13[Nº Expediente de la plataforma de contratación],Tabla13[[#This Row],[Nº Expediente de la plataforma de contratación]])</f>
        <v>0</v>
      </c>
    </row>
    <row r="94" spans="1:38" ht="99.9" customHeight="1">
      <c r="A94" s="14"/>
      <c r="B94" s="206"/>
      <c r="C94" s="188"/>
      <c r="D94" s="142"/>
      <c r="E94" s="142"/>
      <c r="F94" s="33"/>
      <c r="G94" s="33"/>
      <c r="H94" s="30"/>
      <c r="I94" s="128"/>
      <c r="J94" s="30"/>
      <c r="K94" s="299"/>
      <c r="N94" s="203" t="str">
        <f>Tabla13[[#This Row],[Título del contrato]]&amp;Tabla13[[#This Row],[Nº Expediente de la plataforma de contratación]]</f>
        <v/>
      </c>
      <c r="O94" s="197"/>
      <c r="P94" s="194"/>
      <c r="Q94" s="195"/>
      <c r="R94" s="196"/>
      <c r="T94" s="208">
        <f>Tabla13[[#This Row],[Nº Expediente de la plataforma de contratación]]</f>
        <v>0</v>
      </c>
      <c r="U94" s="134">
        <f>Tabla13[[#This Row],[Importe de adjudicación (sin IVA)]]</f>
        <v>0</v>
      </c>
      <c r="V94" s="134">
        <f>Tabla13[[#This Row],[Importe IVA ]]</f>
        <v>0</v>
      </c>
      <c r="W94" s="134">
        <f>Tabla13[[#This Row],[Importe de adjudicación (IVA INCLUIDO)]]</f>
        <v>0</v>
      </c>
      <c r="X94" s="137"/>
      <c r="Y94" s="197"/>
      <c r="Z94" s="205"/>
      <c r="AK94" s="179">
        <f>COUNTIF(Tabla13[Título del contrato],Tabla13[[#This Row],[Título del contrato]])</f>
        <v>0</v>
      </c>
      <c r="AL94" s="179">
        <f>COUNTIF(Tabla13[Nº Expediente de la plataforma de contratación],Tabla13[[#This Row],[Nº Expediente de la plataforma de contratación]])</f>
        <v>0</v>
      </c>
    </row>
    <row r="95" spans="1:38" ht="99.9" customHeight="1">
      <c r="A95" s="14"/>
      <c r="B95" s="206"/>
      <c r="C95" s="188"/>
      <c r="D95" s="142"/>
      <c r="E95" s="142"/>
      <c r="F95" s="33"/>
      <c r="G95" s="33"/>
      <c r="H95" s="30"/>
      <c r="I95" s="128"/>
      <c r="J95" s="30"/>
      <c r="K95" s="299"/>
      <c r="N95" s="203" t="str">
        <f>Tabla13[[#This Row],[Título del contrato]]&amp;Tabla13[[#This Row],[Nº Expediente de la plataforma de contratación]]</f>
        <v/>
      </c>
      <c r="O95" s="197"/>
      <c r="P95" s="194"/>
      <c r="Q95" s="195"/>
      <c r="R95" s="196"/>
      <c r="T95" s="208">
        <f>Tabla13[[#This Row],[Nº Expediente de la plataforma de contratación]]</f>
        <v>0</v>
      </c>
      <c r="U95" s="134">
        <f>Tabla13[[#This Row],[Importe de adjudicación (sin IVA)]]</f>
        <v>0</v>
      </c>
      <c r="V95" s="134">
        <f>Tabla13[[#This Row],[Importe IVA ]]</f>
        <v>0</v>
      </c>
      <c r="W95" s="134">
        <f>Tabla13[[#This Row],[Importe de adjudicación (IVA INCLUIDO)]]</f>
        <v>0</v>
      </c>
      <c r="X95" s="137"/>
      <c r="Y95" s="197"/>
      <c r="Z95" s="205"/>
      <c r="AK95" s="179">
        <f>COUNTIF(Tabla13[Título del contrato],Tabla13[[#This Row],[Título del contrato]])</f>
        <v>0</v>
      </c>
      <c r="AL95" s="179">
        <f>COUNTIF(Tabla13[Nº Expediente de la plataforma de contratación],Tabla13[[#This Row],[Nº Expediente de la plataforma de contratación]])</f>
        <v>0</v>
      </c>
    </row>
    <row r="96" spans="1:38" ht="99.9" customHeight="1">
      <c r="A96" s="14"/>
      <c r="B96" s="206"/>
      <c r="C96" s="188"/>
      <c r="D96" s="142"/>
      <c r="E96" s="142"/>
      <c r="F96" s="33"/>
      <c r="G96" s="33"/>
      <c r="H96" s="30"/>
      <c r="I96" s="128"/>
      <c r="J96" s="30"/>
      <c r="K96" s="299"/>
      <c r="N96" s="203" t="str">
        <f>Tabla13[[#This Row],[Título del contrato]]&amp;Tabla13[[#This Row],[Nº Expediente de la plataforma de contratación]]</f>
        <v/>
      </c>
      <c r="O96" s="197"/>
      <c r="P96" s="194"/>
      <c r="Q96" s="195"/>
      <c r="R96" s="196"/>
      <c r="T96" s="208">
        <f>Tabla13[[#This Row],[Nº Expediente de la plataforma de contratación]]</f>
        <v>0</v>
      </c>
      <c r="U96" s="134">
        <f>Tabla13[[#This Row],[Importe de adjudicación (sin IVA)]]</f>
        <v>0</v>
      </c>
      <c r="V96" s="134">
        <f>Tabla13[[#This Row],[Importe IVA ]]</f>
        <v>0</v>
      </c>
      <c r="W96" s="134">
        <f>Tabla13[[#This Row],[Importe de adjudicación (IVA INCLUIDO)]]</f>
        <v>0</v>
      </c>
      <c r="X96" s="137"/>
      <c r="Y96" s="197"/>
      <c r="Z96" s="205"/>
      <c r="AK96" s="179">
        <f>COUNTIF(Tabla13[Título del contrato],Tabla13[[#This Row],[Título del contrato]])</f>
        <v>0</v>
      </c>
      <c r="AL96" s="179">
        <f>COUNTIF(Tabla13[Nº Expediente de la plataforma de contratación],Tabla13[[#This Row],[Nº Expediente de la plataforma de contratación]])</f>
        <v>0</v>
      </c>
    </row>
    <row r="97" spans="1:38" ht="99.9" customHeight="1">
      <c r="A97" s="14"/>
      <c r="B97" s="206"/>
      <c r="C97" s="188"/>
      <c r="D97" s="142"/>
      <c r="E97" s="142"/>
      <c r="F97" s="133"/>
      <c r="G97" s="33"/>
      <c r="H97" s="129"/>
      <c r="I97" s="129"/>
      <c r="J97" s="183"/>
      <c r="K97" s="299"/>
      <c r="N97" s="203" t="str">
        <f>Tabla13[[#This Row],[Título del contrato]]&amp;Tabla13[[#This Row],[Nº Expediente de la plataforma de contratación]]</f>
        <v/>
      </c>
      <c r="O97" s="197"/>
      <c r="P97" s="194"/>
      <c r="Q97" s="195"/>
      <c r="R97" s="196"/>
      <c r="T97" s="208">
        <f>Tabla13[[#This Row],[Nº Expediente de la plataforma de contratación]]</f>
        <v>0</v>
      </c>
      <c r="U97" s="134">
        <f>Tabla13[[#This Row],[Importe de adjudicación (sin IVA)]]</f>
        <v>0</v>
      </c>
      <c r="V97" s="134">
        <f>Tabla13[[#This Row],[Importe IVA ]]</f>
        <v>0</v>
      </c>
      <c r="W97" s="134">
        <f>Tabla13[[#This Row],[Importe de adjudicación (IVA INCLUIDO)]]</f>
        <v>0</v>
      </c>
      <c r="X97" s="137"/>
      <c r="Y97" s="197"/>
      <c r="Z97" s="205"/>
      <c r="AK97" s="179">
        <f>COUNTIF(Tabla13[Título del contrato],Tabla13[[#This Row],[Título del contrato]])</f>
        <v>0</v>
      </c>
      <c r="AL97" s="179">
        <f>COUNTIF(Tabla13[Nº Expediente de la plataforma de contratación],Tabla13[[#This Row],[Nº Expediente de la plataforma de contratación]])</f>
        <v>0</v>
      </c>
    </row>
    <row r="98" spans="1:38" ht="99.9" customHeight="1">
      <c r="A98" s="14"/>
      <c r="B98" s="206"/>
      <c r="C98" s="188"/>
      <c r="D98" s="142"/>
      <c r="E98" s="142"/>
      <c r="F98" s="133"/>
      <c r="G98" s="33"/>
      <c r="H98" s="129"/>
      <c r="I98" s="129"/>
      <c r="J98" s="129"/>
      <c r="K98" s="299"/>
      <c r="N98" s="203" t="str">
        <f>Tabla13[[#This Row],[Título del contrato]]&amp;Tabla13[[#This Row],[Nº Expediente de la plataforma de contratación]]</f>
        <v/>
      </c>
      <c r="O98" s="197"/>
      <c r="P98" s="194"/>
      <c r="Q98" s="195"/>
      <c r="R98" s="196"/>
      <c r="T98" s="208">
        <f>Tabla13[[#This Row],[Nº Expediente de la plataforma de contratación]]</f>
        <v>0</v>
      </c>
      <c r="U98" s="134">
        <f>Tabla13[[#This Row],[Importe de adjudicación (sin IVA)]]</f>
        <v>0</v>
      </c>
      <c r="V98" s="134">
        <f>Tabla13[[#This Row],[Importe IVA ]]</f>
        <v>0</v>
      </c>
      <c r="W98" s="134">
        <f>Tabla13[[#This Row],[Importe de adjudicación (IVA INCLUIDO)]]</f>
        <v>0</v>
      </c>
      <c r="X98" s="137"/>
      <c r="Y98" s="197"/>
      <c r="Z98" s="205"/>
      <c r="AK98" s="179">
        <f>COUNTIF(Tabla13[Título del contrato],Tabla13[[#This Row],[Título del contrato]])</f>
        <v>0</v>
      </c>
      <c r="AL98" s="179">
        <f>COUNTIF(Tabla13[Nº Expediente de la plataforma de contratación],Tabla13[[#This Row],[Nº Expediente de la plataforma de contratación]])</f>
        <v>0</v>
      </c>
    </row>
    <row r="99" spans="1:38" ht="99.9" customHeight="1">
      <c r="A99" s="14"/>
      <c r="B99" s="206"/>
      <c r="C99" s="188"/>
      <c r="D99" s="142"/>
      <c r="E99" s="142"/>
      <c r="F99" s="133"/>
      <c r="G99" s="33"/>
      <c r="H99" s="129"/>
      <c r="I99" s="129"/>
      <c r="J99" s="129"/>
      <c r="K99" s="299"/>
      <c r="N99" s="203" t="str">
        <f>Tabla13[[#This Row],[Título del contrato]]&amp;Tabla13[[#This Row],[Nº Expediente de la plataforma de contratación]]</f>
        <v/>
      </c>
      <c r="O99" s="197"/>
      <c r="P99" s="194"/>
      <c r="Q99" s="195"/>
      <c r="R99" s="196"/>
      <c r="T99" s="208">
        <f>Tabla13[[#This Row],[Nº Expediente de la plataforma de contratación]]</f>
        <v>0</v>
      </c>
      <c r="U99" s="134">
        <f>Tabla13[[#This Row],[Importe de adjudicación (sin IVA)]]</f>
        <v>0</v>
      </c>
      <c r="V99" s="134">
        <f>Tabla13[[#This Row],[Importe IVA ]]</f>
        <v>0</v>
      </c>
      <c r="W99" s="134">
        <f>Tabla13[[#This Row],[Importe de adjudicación (IVA INCLUIDO)]]</f>
        <v>0</v>
      </c>
      <c r="X99" s="137"/>
      <c r="Y99" s="197"/>
      <c r="Z99" s="205"/>
      <c r="AK99" s="179">
        <f>COUNTIF(Tabla13[Título del contrato],Tabla13[[#This Row],[Título del contrato]])</f>
        <v>0</v>
      </c>
      <c r="AL99" s="179">
        <f>COUNTIF(Tabla13[Nº Expediente de la plataforma de contratación],Tabla13[[#This Row],[Nº Expediente de la plataforma de contratación]])</f>
        <v>0</v>
      </c>
    </row>
    <row r="100" spans="1:38" ht="99.9" customHeight="1">
      <c r="A100" s="14"/>
      <c r="B100" s="206"/>
      <c r="C100" s="188"/>
      <c r="D100" s="142"/>
      <c r="E100" s="142"/>
      <c r="F100" s="33"/>
      <c r="G100" s="33"/>
      <c r="H100" s="30"/>
      <c r="I100" s="128"/>
      <c r="J100" s="30"/>
      <c r="K100" s="299"/>
      <c r="N100" s="203" t="str">
        <f>Tabla13[[#This Row],[Título del contrato]]&amp;Tabla13[[#This Row],[Nº Expediente de la plataforma de contratación]]</f>
        <v/>
      </c>
      <c r="O100" s="197"/>
      <c r="P100" s="194"/>
      <c r="Q100" s="195"/>
      <c r="R100" s="196"/>
      <c r="T100" s="208">
        <f>Tabla13[[#This Row],[Nº Expediente de la plataforma de contratación]]</f>
        <v>0</v>
      </c>
      <c r="U100" s="134">
        <f>Tabla13[[#This Row],[Importe de adjudicación (sin IVA)]]</f>
        <v>0</v>
      </c>
      <c r="V100" s="134">
        <f>Tabla13[[#This Row],[Importe IVA ]]</f>
        <v>0</v>
      </c>
      <c r="W100" s="134">
        <f>Tabla13[[#This Row],[Importe de adjudicación (IVA INCLUIDO)]]</f>
        <v>0</v>
      </c>
      <c r="X100" s="137"/>
      <c r="Y100" s="197"/>
      <c r="Z100" s="205"/>
      <c r="AK100" s="179">
        <f>COUNTIF(Tabla13[Título del contrato],Tabla13[[#This Row],[Título del contrato]])</f>
        <v>0</v>
      </c>
      <c r="AL100" s="179">
        <f>COUNTIF(Tabla13[Nº Expediente de la plataforma de contratación],Tabla13[[#This Row],[Nº Expediente de la plataforma de contratación]])</f>
        <v>0</v>
      </c>
    </row>
    <row r="101" spans="1:38" ht="99.9" customHeight="1">
      <c r="A101" s="14"/>
      <c r="B101" s="206"/>
      <c r="C101" s="188"/>
      <c r="D101" s="142"/>
      <c r="E101" s="142"/>
      <c r="F101" s="33"/>
      <c r="G101" s="33"/>
      <c r="H101" s="30"/>
      <c r="I101" s="128"/>
      <c r="J101" s="30"/>
      <c r="K101" s="299"/>
      <c r="N101" s="203" t="str">
        <f>Tabla13[[#This Row],[Título del contrato]]&amp;Tabla13[[#This Row],[Nº Expediente de la plataforma de contratación]]</f>
        <v/>
      </c>
      <c r="O101" s="197"/>
      <c r="P101" s="194"/>
      <c r="Q101" s="195"/>
      <c r="R101" s="196"/>
      <c r="T101" s="208">
        <f>Tabla13[[#This Row],[Nº Expediente de la plataforma de contratación]]</f>
        <v>0</v>
      </c>
      <c r="U101" s="134">
        <f>Tabla13[[#This Row],[Importe de adjudicación (sin IVA)]]</f>
        <v>0</v>
      </c>
      <c r="V101" s="134">
        <f>Tabla13[[#This Row],[Importe IVA ]]</f>
        <v>0</v>
      </c>
      <c r="W101" s="134">
        <f>Tabla13[[#This Row],[Importe de adjudicación (IVA INCLUIDO)]]</f>
        <v>0</v>
      </c>
      <c r="X101" s="137"/>
      <c r="Y101" s="197"/>
      <c r="Z101" s="205"/>
      <c r="AK101" s="179">
        <f>COUNTIF(Tabla13[Título del contrato],Tabla13[[#This Row],[Título del contrato]])</f>
        <v>0</v>
      </c>
      <c r="AL101" s="179">
        <f>COUNTIF(Tabla13[Nº Expediente de la plataforma de contratación],Tabla13[[#This Row],[Nº Expediente de la plataforma de contratación]])</f>
        <v>0</v>
      </c>
    </row>
    <row r="102" spans="1:38" ht="99.9" customHeight="1">
      <c r="A102" s="14"/>
      <c r="B102" s="206"/>
      <c r="C102" s="188"/>
      <c r="D102" s="142"/>
      <c r="E102" s="142"/>
      <c r="F102" s="133"/>
      <c r="G102" s="33"/>
      <c r="H102" s="129"/>
      <c r="I102" s="129"/>
      <c r="J102" s="183"/>
      <c r="K102" s="299"/>
      <c r="N102" s="203" t="str">
        <f>Tabla13[[#This Row],[Título del contrato]]&amp;Tabla13[[#This Row],[Nº Expediente de la plataforma de contratación]]</f>
        <v/>
      </c>
      <c r="O102" s="197"/>
      <c r="P102" s="194"/>
      <c r="Q102" s="195"/>
      <c r="R102" s="196"/>
      <c r="T102" s="208">
        <f>Tabla13[[#This Row],[Nº Expediente de la plataforma de contratación]]</f>
        <v>0</v>
      </c>
      <c r="U102" s="134">
        <f>Tabla13[[#This Row],[Importe de adjudicación (sin IVA)]]</f>
        <v>0</v>
      </c>
      <c r="V102" s="134">
        <f>Tabla13[[#This Row],[Importe IVA ]]</f>
        <v>0</v>
      </c>
      <c r="W102" s="134">
        <f>Tabla13[[#This Row],[Importe de adjudicación (IVA INCLUIDO)]]</f>
        <v>0</v>
      </c>
      <c r="X102" s="137"/>
      <c r="Y102" s="197"/>
      <c r="Z102" s="205"/>
      <c r="AK102" s="179">
        <f>COUNTIF(Tabla13[Título del contrato],Tabla13[[#This Row],[Título del contrato]])</f>
        <v>0</v>
      </c>
      <c r="AL102" s="179">
        <f>COUNTIF(Tabla13[Nº Expediente de la plataforma de contratación],Tabla13[[#This Row],[Nº Expediente de la plataforma de contratación]])</f>
        <v>0</v>
      </c>
    </row>
    <row r="103" spans="1:38" ht="99.9" customHeight="1">
      <c r="A103" s="14"/>
      <c r="B103" s="206"/>
      <c r="C103" s="188"/>
      <c r="D103" s="142"/>
      <c r="E103" s="142"/>
      <c r="F103" s="133"/>
      <c r="G103" s="33"/>
      <c r="H103" s="129"/>
      <c r="I103" s="129"/>
      <c r="J103" s="129"/>
      <c r="K103" s="299"/>
      <c r="N103" s="203" t="str">
        <f>Tabla13[[#This Row],[Título del contrato]]&amp;Tabla13[[#This Row],[Nº Expediente de la plataforma de contratación]]</f>
        <v/>
      </c>
      <c r="O103" s="197"/>
      <c r="P103" s="194"/>
      <c r="Q103" s="195"/>
      <c r="R103" s="196"/>
      <c r="T103" s="208">
        <f>Tabla13[[#This Row],[Nº Expediente de la plataforma de contratación]]</f>
        <v>0</v>
      </c>
      <c r="U103" s="134">
        <f>Tabla13[[#This Row],[Importe de adjudicación (sin IVA)]]</f>
        <v>0</v>
      </c>
      <c r="V103" s="134">
        <f>Tabla13[[#This Row],[Importe IVA ]]</f>
        <v>0</v>
      </c>
      <c r="W103" s="134">
        <f>Tabla13[[#This Row],[Importe de adjudicación (IVA INCLUIDO)]]</f>
        <v>0</v>
      </c>
      <c r="X103" s="137"/>
      <c r="Y103" s="197"/>
      <c r="Z103" s="205"/>
      <c r="AK103" s="179">
        <f>COUNTIF(Tabla13[Título del contrato],Tabla13[[#This Row],[Título del contrato]])</f>
        <v>0</v>
      </c>
      <c r="AL103" s="179">
        <f>COUNTIF(Tabla13[Nº Expediente de la plataforma de contratación],Tabla13[[#This Row],[Nº Expediente de la plataforma de contratación]])</f>
        <v>0</v>
      </c>
    </row>
    <row r="104" spans="1:38" ht="99.9" customHeight="1">
      <c r="A104" s="14"/>
      <c r="B104" s="206"/>
      <c r="C104" s="188"/>
      <c r="D104" s="142"/>
      <c r="E104" s="142"/>
      <c r="F104" s="133"/>
      <c r="G104" s="33"/>
      <c r="H104" s="129"/>
      <c r="I104" s="129"/>
      <c r="J104" s="129"/>
      <c r="K104" s="299"/>
      <c r="N104" s="203" t="str">
        <f>Tabla13[[#This Row],[Título del contrato]]&amp;Tabla13[[#This Row],[Nº Expediente de la plataforma de contratación]]</f>
        <v/>
      </c>
      <c r="O104" s="197"/>
      <c r="P104" s="194"/>
      <c r="Q104" s="195"/>
      <c r="R104" s="196"/>
      <c r="T104" s="208">
        <f>Tabla13[[#This Row],[Nº Expediente de la plataforma de contratación]]</f>
        <v>0</v>
      </c>
      <c r="U104" s="134">
        <f>Tabla13[[#This Row],[Importe de adjudicación (sin IVA)]]</f>
        <v>0</v>
      </c>
      <c r="V104" s="134">
        <f>Tabla13[[#This Row],[Importe IVA ]]</f>
        <v>0</v>
      </c>
      <c r="W104" s="134">
        <f>Tabla13[[#This Row],[Importe de adjudicación (IVA INCLUIDO)]]</f>
        <v>0</v>
      </c>
      <c r="X104" s="137"/>
      <c r="Y104" s="197"/>
      <c r="Z104" s="205"/>
      <c r="AK104" s="179">
        <f>COUNTIF(Tabla13[Título del contrato],Tabla13[[#This Row],[Título del contrato]])</f>
        <v>0</v>
      </c>
      <c r="AL104" s="179">
        <f>COUNTIF(Tabla13[Nº Expediente de la plataforma de contratación],Tabla13[[#This Row],[Nº Expediente de la plataforma de contratación]])</f>
        <v>0</v>
      </c>
    </row>
    <row r="105" spans="1:38" ht="99.9" customHeight="1">
      <c r="A105" s="14"/>
      <c r="B105" s="206"/>
      <c r="C105" s="188"/>
      <c r="D105" s="142"/>
      <c r="E105" s="142"/>
      <c r="F105" s="133"/>
      <c r="G105" s="33"/>
      <c r="H105" s="129"/>
      <c r="I105" s="129"/>
      <c r="J105" s="129"/>
      <c r="K105" s="299"/>
      <c r="N105" s="203" t="str">
        <f>Tabla13[[#This Row],[Título del contrato]]&amp;Tabla13[[#This Row],[Nº Expediente de la plataforma de contratación]]</f>
        <v/>
      </c>
      <c r="O105" s="197"/>
      <c r="P105" s="194"/>
      <c r="Q105" s="195"/>
      <c r="R105" s="196"/>
      <c r="T105" s="208">
        <f>Tabla13[[#This Row],[Nº Expediente de la plataforma de contratación]]</f>
        <v>0</v>
      </c>
      <c r="U105" s="134">
        <f>Tabla13[[#This Row],[Importe de adjudicación (sin IVA)]]</f>
        <v>0</v>
      </c>
      <c r="V105" s="134">
        <f>Tabla13[[#This Row],[Importe IVA ]]</f>
        <v>0</v>
      </c>
      <c r="W105" s="134">
        <f>Tabla13[[#This Row],[Importe de adjudicación (IVA INCLUIDO)]]</f>
        <v>0</v>
      </c>
      <c r="X105" s="137"/>
      <c r="Y105" s="197"/>
      <c r="Z105" s="205"/>
      <c r="AK105" s="179">
        <f>COUNTIF(Tabla13[Título del contrato],Tabla13[[#This Row],[Título del contrato]])</f>
        <v>0</v>
      </c>
      <c r="AL105" s="179">
        <f>COUNTIF(Tabla13[Nº Expediente de la plataforma de contratación],Tabla13[[#This Row],[Nº Expediente de la plataforma de contratación]])</f>
        <v>0</v>
      </c>
    </row>
    <row r="106" spans="1:38" ht="99.9" customHeight="1">
      <c r="A106" s="14"/>
      <c r="B106" s="206"/>
      <c r="C106" s="188"/>
      <c r="D106" s="142"/>
      <c r="E106" s="142"/>
      <c r="F106" s="133"/>
      <c r="G106" s="33"/>
      <c r="H106" s="129"/>
      <c r="I106" s="129"/>
      <c r="J106" s="183"/>
      <c r="K106" s="299"/>
      <c r="N106" s="203" t="str">
        <f>Tabla13[[#This Row],[Título del contrato]]&amp;Tabla13[[#This Row],[Nº Expediente de la plataforma de contratación]]</f>
        <v/>
      </c>
      <c r="O106" s="197"/>
      <c r="P106" s="194"/>
      <c r="Q106" s="195"/>
      <c r="R106" s="196"/>
      <c r="T106" s="208">
        <f>Tabla13[[#This Row],[Nº Expediente de la plataforma de contratación]]</f>
        <v>0</v>
      </c>
      <c r="U106" s="134">
        <f>Tabla13[[#This Row],[Importe de adjudicación (sin IVA)]]</f>
        <v>0</v>
      </c>
      <c r="V106" s="134">
        <f>Tabla13[[#This Row],[Importe IVA ]]</f>
        <v>0</v>
      </c>
      <c r="W106" s="134">
        <f>Tabla13[[#This Row],[Importe de adjudicación (IVA INCLUIDO)]]</f>
        <v>0</v>
      </c>
      <c r="X106" s="137"/>
      <c r="Y106" s="197"/>
      <c r="Z106" s="205"/>
      <c r="AK106" s="179">
        <f>COUNTIF(Tabla13[Título del contrato],Tabla13[[#This Row],[Título del contrato]])</f>
        <v>0</v>
      </c>
      <c r="AL106" s="179">
        <f>COUNTIF(Tabla13[Nº Expediente de la plataforma de contratación],Tabla13[[#This Row],[Nº Expediente de la plataforma de contratación]])</f>
        <v>0</v>
      </c>
    </row>
    <row r="107" spans="1:38" ht="99.9" customHeight="1">
      <c r="A107" s="14"/>
      <c r="B107" s="206"/>
      <c r="C107" s="188"/>
      <c r="D107" s="142"/>
      <c r="E107" s="142"/>
      <c r="F107" s="33"/>
      <c r="G107" s="33"/>
      <c r="H107" s="30"/>
      <c r="I107" s="128"/>
      <c r="J107" s="30"/>
      <c r="K107" s="299"/>
      <c r="N107" s="203" t="str">
        <f>Tabla13[[#This Row],[Título del contrato]]&amp;Tabla13[[#This Row],[Nº Expediente de la plataforma de contratación]]</f>
        <v/>
      </c>
      <c r="O107" s="197"/>
      <c r="P107" s="194"/>
      <c r="Q107" s="195"/>
      <c r="R107" s="196"/>
      <c r="T107" s="208">
        <f>Tabla13[[#This Row],[Nº Expediente de la plataforma de contratación]]</f>
        <v>0</v>
      </c>
      <c r="U107" s="134">
        <f>Tabla13[[#This Row],[Importe de adjudicación (sin IVA)]]</f>
        <v>0</v>
      </c>
      <c r="V107" s="134">
        <f>Tabla13[[#This Row],[Importe IVA ]]</f>
        <v>0</v>
      </c>
      <c r="W107" s="134">
        <f>Tabla13[[#This Row],[Importe de adjudicación (IVA INCLUIDO)]]</f>
        <v>0</v>
      </c>
      <c r="X107" s="137"/>
      <c r="Y107" s="197"/>
      <c r="Z107" s="205"/>
      <c r="AK107" s="179">
        <f>COUNTIF(Tabla13[Título del contrato],Tabla13[[#This Row],[Título del contrato]])</f>
        <v>0</v>
      </c>
      <c r="AL107" s="179">
        <f>COUNTIF(Tabla13[Nº Expediente de la plataforma de contratación],Tabla13[[#This Row],[Nº Expediente de la plataforma de contratación]])</f>
        <v>0</v>
      </c>
    </row>
    <row r="108" spans="1:38" ht="99.9" customHeight="1">
      <c r="A108" s="14"/>
      <c r="B108" s="206"/>
      <c r="C108" s="188"/>
      <c r="D108" s="142"/>
      <c r="E108" s="142"/>
      <c r="F108" s="133"/>
      <c r="G108" s="33"/>
      <c r="H108" s="129"/>
      <c r="I108" s="129"/>
      <c r="J108" s="129"/>
      <c r="K108" s="299"/>
      <c r="N108" s="203" t="str">
        <f>Tabla13[[#This Row],[Título del contrato]]&amp;Tabla13[[#This Row],[Nº Expediente de la plataforma de contratación]]</f>
        <v/>
      </c>
      <c r="O108" s="197"/>
      <c r="P108" s="194"/>
      <c r="Q108" s="195"/>
      <c r="R108" s="196"/>
      <c r="T108" s="208">
        <f>Tabla13[[#This Row],[Nº Expediente de la plataforma de contratación]]</f>
        <v>0</v>
      </c>
      <c r="U108" s="134">
        <f>Tabla13[[#This Row],[Importe de adjudicación (sin IVA)]]</f>
        <v>0</v>
      </c>
      <c r="V108" s="134">
        <f>Tabla13[[#This Row],[Importe IVA ]]</f>
        <v>0</v>
      </c>
      <c r="W108" s="134">
        <f>Tabla13[[#This Row],[Importe de adjudicación (IVA INCLUIDO)]]</f>
        <v>0</v>
      </c>
      <c r="X108" s="137"/>
      <c r="Y108" s="197"/>
      <c r="Z108" s="205"/>
      <c r="AK108" s="179">
        <f>COUNTIF(Tabla13[Título del contrato],Tabla13[[#This Row],[Título del contrato]])</f>
        <v>0</v>
      </c>
      <c r="AL108" s="179">
        <f>COUNTIF(Tabla13[Nº Expediente de la plataforma de contratación],Tabla13[[#This Row],[Nº Expediente de la plataforma de contratación]])</f>
        <v>0</v>
      </c>
    </row>
    <row r="109" spans="1:38" ht="99.9" customHeight="1">
      <c r="A109" s="14"/>
      <c r="B109" s="206"/>
      <c r="C109" s="188"/>
      <c r="D109" s="142"/>
      <c r="E109" s="142"/>
      <c r="F109" s="133"/>
      <c r="G109" s="33"/>
      <c r="H109" s="129"/>
      <c r="I109" s="129"/>
      <c r="J109" s="129"/>
      <c r="K109" s="299"/>
      <c r="N109" s="203" t="str">
        <f>Tabla13[[#This Row],[Título del contrato]]&amp;Tabla13[[#This Row],[Nº Expediente de la plataforma de contratación]]</f>
        <v/>
      </c>
      <c r="O109" s="197"/>
      <c r="P109" s="194"/>
      <c r="Q109" s="195"/>
      <c r="R109" s="196"/>
      <c r="T109" s="208">
        <f>Tabla13[[#This Row],[Nº Expediente de la plataforma de contratación]]</f>
        <v>0</v>
      </c>
      <c r="U109" s="134">
        <f>Tabla13[[#This Row],[Importe de adjudicación (sin IVA)]]</f>
        <v>0</v>
      </c>
      <c r="V109" s="134">
        <f>Tabla13[[#This Row],[Importe IVA ]]</f>
        <v>0</v>
      </c>
      <c r="W109" s="134">
        <f>Tabla13[[#This Row],[Importe de adjudicación (IVA INCLUIDO)]]</f>
        <v>0</v>
      </c>
      <c r="X109" s="137"/>
      <c r="Y109" s="197"/>
      <c r="Z109" s="205"/>
      <c r="AK109" s="179">
        <f>COUNTIF(Tabla13[Título del contrato],Tabla13[[#This Row],[Título del contrato]])</f>
        <v>0</v>
      </c>
      <c r="AL109" s="179">
        <f>COUNTIF(Tabla13[Nº Expediente de la plataforma de contratación],Tabla13[[#This Row],[Nº Expediente de la plataforma de contratación]])</f>
        <v>0</v>
      </c>
    </row>
    <row r="110" spans="1:38" ht="99.9" customHeight="1">
      <c r="A110" s="14"/>
      <c r="B110" s="206"/>
      <c r="C110" s="188"/>
      <c r="D110" s="142"/>
      <c r="E110" s="142"/>
      <c r="F110" s="33"/>
      <c r="G110" s="33"/>
      <c r="H110" s="30"/>
      <c r="I110" s="128"/>
      <c r="J110" s="30"/>
      <c r="K110" s="299"/>
      <c r="N110" s="203" t="str">
        <f>Tabla13[[#This Row],[Título del contrato]]&amp;Tabla13[[#This Row],[Nº Expediente de la plataforma de contratación]]</f>
        <v/>
      </c>
      <c r="O110" s="197"/>
      <c r="P110" s="194"/>
      <c r="Q110" s="195"/>
      <c r="R110" s="196"/>
      <c r="T110" s="208">
        <f>Tabla13[[#This Row],[Nº Expediente de la plataforma de contratación]]</f>
        <v>0</v>
      </c>
      <c r="U110" s="134">
        <f>Tabla13[[#This Row],[Importe de adjudicación (sin IVA)]]</f>
        <v>0</v>
      </c>
      <c r="V110" s="134">
        <f>Tabla13[[#This Row],[Importe IVA ]]</f>
        <v>0</v>
      </c>
      <c r="W110" s="134">
        <f>Tabla13[[#This Row],[Importe de adjudicación (IVA INCLUIDO)]]</f>
        <v>0</v>
      </c>
      <c r="X110" s="137"/>
      <c r="Y110" s="197"/>
      <c r="Z110" s="205"/>
      <c r="AK110" s="179">
        <f>COUNTIF(Tabla13[Título del contrato],Tabla13[[#This Row],[Título del contrato]])</f>
        <v>0</v>
      </c>
      <c r="AL110" s="179">
        <f>COUNTIF(Tabla13[Nº Expediente de la plataforma de contratación],Tabla13[[#This Row],[Nº Expediente de la plataforma de contratación]])</f>
        <v>0</v>
      </c>
    </row>
    <row r="111" spans="1:38" ht="99.9" customHeight="1">
      <c r="A111" s="14"/>
      <c r="B111" s="206"/>
      <c r="C111" s="188"/>
      <c r="D111" s="142"/>
      <c r="E111" s="142"/>
      <c r="F111" s="33"/>
      <c r="G111" s="33"/>
      <c r="H111" s="30"/>
      <c r="I111" s="128"/>
      <c r="J111" s="30"/>
      <c r="K111" s="299"/>
      <c r="N111" s="203" t="str">
        <f>Tabla13[[#This Row],[Título del contrato]]&amp;Tabla13[[#This Row],[Nº Expediente de la plataforma de contratación]]</f>
        <v/>
      </c>
      <c r="O111" s="197"/>
      <c r="P111" s="194"/>
      <c r="Q111" s="195"/>
      <c r="R111" s="196"/>
      <c r="T111" s="208">
        <f>Tabla13[[#This Row],[Nº Expediente de la plataforma de contratación]]</f>
        <v>0</v>
      </c>
      <c r="U111" s="134">
        <f>Tabla13[[#This Row],[Importe de adjudicación (sin IVA)]]</f>
        <v>0</v>
      </c>
      <c r="V111" s="134">
        <f>Tabla13[[#This Row],[Importe IVA ]]</f>
        <v>0</v>
      </c>
      <c r="W111" s="134">
        <f>Tabla13[[#This Row],[Importe de adjudicación (IVA INCLUIDO)]]</f>
        <v>0</v>
      </c>
      <c r="X111" s="137"/>
      <c r="Y111" s="197"/>
      <c r="Z111" s="205"/>
      <c r="AK111" s="179">
        <f>COUNTIF(Tabla13[Título del contrato],Tabla13[[#This Row],[Título del contrato]])</f>
        <v>0</v>
      </c>
      <c r="AL111" s="179">
        <f>COUNTIF(Tabla13[Nº Expediente de la plataforma de contratación],Tabla13[[#This Row],[Nº Expediente de la plataforma de contratación]])</f>
        <v>0</v>
      </c>
    </row>
    <row r="112" spans="1:38" ht="99.9" customHeight="1">
      <c r="A112" s="14"/>
      <c r="B112" s="206"/>
      <c r="C112" s="188"/>
      <c r="D112" s="142"/>
      <c r="E112" s="142"/>
      <c r="F112" s="133"/>
      <c r="G112" s="33"/>
      <c r="H112" s="129"/>
      <c r="I112" s="129"/>
      <c r="J112" s="183"/>
      <c r="K112" s="299"/>
      <c r="N112" s="203" t="str">
        <f>Tabla13[[#This Row],[Título del contrato]]&amp;Tabla13[[#This Row],[Nº Expediente de la plataforma de contratación]]</f>
        <v/>
      </c>
      <c r="O112" s="197"/>
      <c r="P112" s="194"/>
      <c r="Q112" s="195"/>
      <c r="R112" s="196"/>
      <c r="T112" s="208">
        <f>Tabla13[[#This Row],[Nº Expediente de la plataforma de contratación]]</f>
        <v>0</v>
      </c>
      <c r="U112" s="134">
        <f>Tabla13[[#This Row],[Importe de adjudicación (sin IVA)]]</f>
        <v>0</v>
      </c>
      <c r="V112" s="134">
        <f>Tabla13[[#This Row],[Importe IVA ]]</f>
        <v>0</v>
      </c>
      <c r="W112" s="134">
        <f>Tabla13[[#This Row],[Importe de adjudicación (IVA INCLUIDO)]]</f>
        <v>0</v>
      </c>
      <c r="X112" s="137"/>
      <c r="Y112" s="197"/>
      <c r="Z112" s="205"/>
      <c r="AK112" s="179">
        <f>COUNTIF(Tabla13[Título del contrato],Tabla13[[#This Row],[Título del contrato]])</f>
        <v>0</v>
      </c>
      <c r="AL112" s="179">
        <f>COUNTIF(Tabla13[Nº Expediente de la plataforma de contratación],Tabla13[[#This Row],[Nº Expediente de la plataforma de contratación]])</f>
        <v>0</v>
      </c>
    </row>
    <row r="113" spans="1:38" ht="99.9" customHeight="1">
      <c r="A113" s="14"/>
      <c r="B113" s="206"/>
      <c r="C113" s="188"/>
      <c r="D113" s="142"/>
      <c r="E113" s="142"/>
      <c r="F113" s="33"/>
      <c r="G113" s="33"/>
      <c r="H113" s="30"/>
      <c r="I113" s="128"/>
      <c r="J113" s="30"/>
      <c r="K113" s="299"/>
      <c r="N113" s="203" t="str">
        <f>Tabla13[[#This Row],[Título del contrato]]&amp;Tabla13[[#This Row],[Nº Expediente de la plataforma de contratación]]</f>
        <v/>
      </c>
      <c r="O113" s="197"/>
      <c r="P113" s="194"/>
      <c r="Q113" s="195"/>
      <c r="R113" s="196"/>
      <c r="T113" s="208">
        <f>Tabla13[[#This Row],[Nº Expediente de la plataforma de contratación]]</f>
        <v>0</v>
      </c>
      <c r="U113" s="134">
        <f>Tabla13[[#This Row],[Importe de adjudicación (sin IVA)]]</f>
        <v>0</v>
      </c>
      <c r="V113" s="134">
        <f>Tabla13[[#This Row],[Importe IVA ]]</f>
        <v>0</v>
      </c>
      <c r="W113" s="134">
        <f>Tabla13[[#This Row],[Importe de adjudicación (IVA INCLUIDO)]]</f>
        <v>0</v>
      </c>
      <c r="X113" s="137"/>
      <c r="Y113" s="197"/>
      <c r="Z113" s="205"/>
      <c r="AK113" s="179">
        <f>COUNTIF(Tabla13[Título del contrato],Tabla13[[#This Row],[Título del contrato]])</f>
        <v>0</v>
      </c>
      <c r="AL113" s="179">
        <f>COUNTIF(Tabla13[Nº Expediente de la plataforma de contratación],Tabla13[[#This Row],[Nº Expediente de la plataforma de contratación]])</f>
        <v>0</v>
      </c>
    </row>
    <row r="114" spans="1:38" ht="99.9" customHeight="1">
      <c r="A114" s="14"/>
      <c r="B114" s="206"/>
      <c r="C114" s="188"/>
      <c r="D114" s="142"/>
      <c r="E114" s="142"/>
      <c r="F114" s="133"/>
      <c r="G114" s="33"/>
      <c r="H114" s="129"/>
      <c r="I114" s="129"/>
      <c r="J114" s="183"/>
      <c r="K114" s="299"/>
      <c r="N114" s="203" t="str">
        <f>Tabla13[[#This Row],[Título del contrato]]&amp;Tabla13[[#This Row],[Nº Expediente de la plataforma de contratación]]</f>
        <v/>
      </c>
      <c r="O114" s="197"/>
      <c r="P114" s="194"/>
      <c r="Q114" s="195"/>
      <c r="R114" s="196"/>
      <c r="T114" s="208">
        <f>Tabla13[[#This Row],[Nº Expediente de la plataforma de contratación]]</f>
        <v>0</v>
      </c>
      <c r="U114" s="134">
        <f>Tabla13[[#This Row],[Importe de adjudicación (sin IVA)]]</f>
        <v>0</v>
      </c>
      <c r="V114" s="134">
        <f>Tabla13[[#This Row],[Importe IVA ]]</f>
        <v>0</v>
      </c>
      <c r="W114" s="134">
        <f>Tabla13[[#This Row],[Importe de adjudicación (IVA INCLUIDO)]]</f>
        <v>0</v>
      </c>
      <c r="X114" s="137"/>
      <c r="Y114" s="197"/>
      <c r="Z114" s="205"/>
      <c r="AK114" s="179">
        <f>COUNTIF(Tabla13[Título del contrato],Tabla13[[#This Row],[Título del contrato]])</f>
        <v>0</v>
      </c>
      <c r="AL114" s="179">
        <f>COUNTIF(Tabla13[Nº Expediente de la plataforma de contratación],Tabla13[[#This Row],[Nº Expediente de la plataforma de contratación]])</f>
        <v>0</v>
      </c>
    </row>
    <row r="115" spans="1:38" ht="99.9" customHeight="1">
      <c r="A115" s="14"/>
      <c r="B115" s="206"/>
      <c r="C115" s="188"/>
      <c r="D115" s="142"/>
      <c r="E115" s="142"/>
      <c r="F115" s="133"/>
      <c r="G115" s="33"/>
      <c r="H115" s="129"/>
      <c r="I115" s="129"/>
      <c r="J115" s="129"/>
      <c r="K115" s="299"/>
      <c r="N115" s="203" t="str">
        <f>Tabla13[[#This Row],[Título del contrato]]&amp;Tabla13[[#This Row],[Nº Expediente de la plataforma de contratación]]</f>
        <v/>
      </c>
      <c r="O115" s="197"/>
      <c r="P115" s="194"/>
      <c r="Q115" s="195"/>
      <c r="R115" s="196"/>
      <c r="T115" s="208">
        <f>Tabla13[[#This Row],[Nº Expediente de la plataforma de contratación]]</f>
        <v>0</v>
      </c>
      <c r="U115" s="134">
        <f>Tabla13[[#This Row],[Importe de adjudicación (sin IVA)]]</f>
        <v>0</v>
      </c>
      <c r="V115" s="134">
        <f>Tabla13[[#This Row],[Importe IVA ]]</f>
        <v>0</v>
      </c>
      <c r="W115" s="134">
        <f>Tabla13[[#This Row],[Importe de adjudicación (IVA INCLUIDO)]]</f>
        <v>0</v>
      </c>
      <c r="X115" s="137"/>
      <c r="Y115" s="197"/>
      <c r="Z115" s="205"/>
      <c r="AK115" s="179">
        <f>COUNTIF(Tabla13[Título del contrato],Tabla13[[#This Row],[Título del contrato]])</f>
        <v>0</v>
      </c>
      <c r="AL115" s="179">
        <f>COUNTIF(Tabla13[Nº Expediente de la plataforma de contratación],Tabla13[[#This Row],[Nº Expediente de la plataforma de contratación]])</f>
        <v>0</v>
      </c>
    </row>
    <row r="116" spans="1:38" ht="99.9" customHeight="1">
      <c r="A116" s="14"/>
      <c r="B116" s="206"/>
      <c r="C116" s="188"/>
      <c r="D116" s="142"/>
      <c r="E116" s="142"/>
      <c r="F116" s="33"/>
      <c r="G116" s="33"/>
      <c r="H116" s="30"/>
      <c r="I116" s="128"/>
      <c r="J116" s="30"/>
      <c r="K116" s="299"/>
      <c r="N116" s="203" t="str">
        <f>Tabla13[[#This Row],[Título del contrato]]&amp;Tabla13[[#This Row],[Nº Expediente de la plataforma de contratación]]</f>
        <v/>
      </c>
      <c r="O116" s="197"/>
      <c r="P116" s="194"/>
      <c r="Q116" s="195"/>
      <c r="R116" s="196"/>
      <c r="T116" s="208">
        <f>Tabla13[[#This Row],[Nº Expediente de la plataforma de contratación]]</f>
        <v>0</v>
      </c>
      <c r="U116" s="134">
        <f>Tabla13[[#This Row],[Importe de adjudicación (sin IVA)]]</f>
        <v>0</v>
      </c>
      <c r="V116" s="134">
        <f>Tabla13[[#This Row],[Importe IVA ]]</f>
        <v>0</v>
      </c>
      <c r="W116" s="134">
        <f>Tabla13[[#This Row],[Importe de adjudicación (IVA INCLUIDO)]]</f>
        <v>0</v>
      </c>
      <c r="X116" s="137"/>
      <c r="Y116" s="197"/>
      <c r="Z116" s="205"/>
      <c r="AK116" s="179">
        <f>COUNTIF(Tabla13[Título del contrato],Tabla13[[#This Row],[Título del contrato]])</f>
        <v>0</v>
      </c>
      <c r="AL116" s="179">
        <f>COUNTIF(Tabla13[Nº Expediente de la plataforma de contratación],Tabla13[[#This Row],[Nº Expediente de la plataforma de contratación]])</f>
        <v>0</v>
      </c>
    </row>
    <row r="117" spans="1:38" ht="99.9" customHeight="1">
      <c r="A117" s="14"/>
      <c r="B117" s="206"/>
      <c r="C117" s="188"/>
      <c r="D117" s="142"/>
      <c r="E117" s="142"/>
      <c r="F117" s="33"/>
      <c r="G117" s="33"/>
      <c r="H117" s="30"/>
      <c r="I117" s="128"/>
      <c r="J117" s="30"/>
      <c r="K117" s="299"/>
      <c r="N117" s="203" t="str">
        <f>Tabla13[[#This Row],[Título del contrato]]&amp;Tabla13[[#This Row],[Nº Expediente de la plataforma de contratación]]</f>
        <v/>
      </c>
      <c r="O117" s="197"/>
      <c r="P117" s="194"/>
      <c r="Q117" s="195"/>
      <c r="R117" s="196"/>
      <c r="T117" s="208">
        <f>Tabla13[[#This Row],[Nº Expediente de la plataforma de contratación]]</f>
        <v>0</v>
      </c>
      <c r="U117" s="134">
        <f>Tabla13[[#This Row],[Importe de adjudicación (sin IVA)]]</f>
        <v>0</v>
      </c>
      <c r="V117" s="134">
        <f>Tabla13[[#This Row],[Importe IVA ]]</f>
        <v>0</v>
      </c>
      <c r="W117" s="134">
        <f>Tabla13[[#This Row],[Importe de adjudicación (IVA INCLUIDO)]]</f>
        <v>0</v>
      </c>
      <c r="X117" s="137"/>
      <c r="Y117" s="197"/>
      <c r="Z117" s="205"/>
      <c r="AK117" s="179">
        <f>COUNTIF(Tabla13[Título del contrato],Tabla13[[#This Row],[Título del contrato]])</f>
        <v>0</v>
      </c>
      <c r="AL117" s="179">
        <f>COUNTIF(Tabla13[Nº Expediente de la plataforma de contratación],Tabla13[[#This Row],[Nº Expediente de la plataforma de contratación]])</f>
        <v>0</v>
      </c>
    </row>
    <row r="118" spans="1:38" ht="99.9" customHeight="1">
      <c r="A118" s="14"/>
      <c r="B118" s="206"/>
      <c r="C118" s="188"/>
      <c r="D118" s="142"/>
      <c r="E118" s="142"/>
      <c r="F118" s="33"/>
      <c r="G118" s="33"/>
      <c r="H118" s="30"/>
      <c r="I118" s="128"/>
      <c r="J118" s="30"/>
      <c r="K118" s="299"/>
      <c r="N118" s="203" t="str">
        <f>Tabla13[[#This Row],[Título del contrato]]&amp;Tabla13[[#This Row],[Nº Expediente de la plataforma de contratación]]</f>
        <v/>
      </c>
      <c r="O118" s="197"/>
      <c r="P118" s="194"/>
      <c r="Q118" s="195"/>
      <c r="R118" s="196"/>
      <c r="T118" s="208">
        <f>Tabla13[[#This Row],[Nº Expediente de la plataforma de contratación]]</f>
        <v>0</v>
      </c>
      <c r="U118" s="134">
        <f>Tabla13[[#This Row],[Importe de adjudicación (sin IVA)]]</f>
        <v>0</v>
      </c>
      <c r="V118" s="134">
        <f>Tabla13[[#This Row],[Importe IVA ]]</f>
        <v>0</v>
      </c>
      <c r="W118" s="134">
        <f>Tabla13[[#This Row],[Importe de adjudicación (IVA INCLUIDO)]]</f>
        <v>0</v>
      </c>
      <c r="X118" s="137"/>
      <c r="Y118" s="197"/>
      <c r="Z118" s="205"/>
      <c r="AK118" s="179">
        <f>COUNTIF(Tabla13[Título del contrato],Tabla13[[#This Row],[Título del contrato]])</f>
        <v>0</v>
      </c>
      <c r="AL118" s="179">
        <f>COUNTIF(Tabla13[Nº Expediente de la plataforma de contratación],Tabla13[[#This Row],[Nº Expediente de la plataforma de contratación]])</f>
        <v>0</v>
      </c>
    </row>
    <row r="119" spans="1:38" ht="99.9" customHeight="1">
      <c r="A119" s="14"/>
      <c r="B119" s="206"/>
      <c r="C119" s="188"/>
      <c r="D119" s="142"/>
      <c r="E119" s="142"/>
      <c r="F119" s="33"/>
      <c r="G119" s="33"/>
      <c r="H119" s="30"/>
      <c r="I119" s="128"/>
      <c r="J119" s="30"/>
      <c r="K119" s="299"/>
      <c r="N119" s="203" t="str">
        <f>Tabla13[[#This Row],[Título del contrato]]&amp;Tabla13[[#This Row],[Nº Expediente de la plataforma de contratación]]</f>
        <v/>
      </c>
      <c r="O119" s="197"/>
      <c r="P119" s="194"/>
      <c r="Q119" s="195"/>
      <c r="R119" s="196"/>
      <c r="T119" s="208">
        <f>Tabla13[[#This Row],[Nº Expediente de la plataforma de contratación]]</f>
        <v>0</v>
      </c>
      <c r="U119" s="134">
        <f>Tabla13[[#This Row],[Importe de adjudicación (sin IVA)]]</f>
        <v>0</v>
      </c>
      <c r="V119" s="134">
        <f>Tabla13[[#This Row],[Importe IVA ]]</f>
        <v>0</v>
      </c>
      <c r="W119" s="134">
        <f>Tabla13[[#This Row],[Importe de adjudicación (IVA INCLUIDO)]]</f>
        <v>0</v>
      </c>
      <c r="X119" s="137"/>
      <c r="Y119" s="197"/>
      <c r="Z119" s="205"/>
      <c r="AK119" s="179">
        <f>COUNTIF(Tabla13[Título del contrato],Tabla13[[#This Row],[Título del contrato]])</f>
        <v>0</v>
      </c>
      <c r="AL119" s="179">
        <f>COUNTIF(Tabla13[Nº Expediente de la plataforma de contratación],Tabla13[[#This Row],[Nº Expediente de la plataforma de contratación]])</f>
        <v>0</v>
      </c>
    </row>
    <row r="120" spans="1:38" ht="99.9" customHeight="1">
      <c r="A120" s="14"/>
      <c r="B120" s="206"/>
      <c r="C120" s="188"/>
      <c r="D120" s="142"/>
      <c r="E120" s="142"/>
      <c r="F120" s="33"/>
      <c r="G120" s="33"/>
      <c r="H120" s="30"/>
      <c r="I120" s="128"/>
      <c r="J120" s="30"/>
      <c r="K120" s="299"/>
      <c r="N120" s="203" t="str">
        <f>Tabla13[[#This Row],[Título del contrato]]&amp;Tabla13[[#This Row],[Nº Expediente de la plataforma de contratación]]</f>
        <v/>
      </c>
      <c r="O120" s="197"/>
      <c r="P120" s="194"/>
      <c r="Q120" s="195"/>
      <c r="R120" s="196"/>
      <c r="T120" s="208">
        <f>Tabla13[[#This Row],[Nº Expediente de la plataforma de contratación]]</f>
        <v>0</v>
      </c>
      <c r="U120" s="134">
        <f>Tabla13[[#This Row],[Importe de adjudicación (sin IVA)]]</f>
        <v>0</v>
      </c>
      <c r="V120" s="134">
        <f>Tabla13[[#This Row],[Importe IVA ]]</f>
        <v>0</v>
      </c>
      <c r="W120" s="134">
        <f>Tabla13[[#This Row],[Importe de adjudicación (IVA INCLUIDO)]]</f>
        <v>0</v>
      </c>
      <c r="X120" s="137"/>
      <c r="Y120" s="197"/>
      <c r="Z120" s="205"/>
      <c r="AK120" s="179">
        <f>COUNTIF(Tabla13[Título del contrato],Tabla13[[#This Row],[Título del contrato]])</f>
        <v>0</v>
      </c>
      <c r="AL120" s="179">
        <f>COUNTIF(Tabla13[Nº Expediente de la plataforma de contratación],Tabla13[[#This Row],[Nº Expediente de la plataforma de contratación]])</f>
        <v>0</v>
      </c>
    </row>
    <row r="121" spans="1:38" ht="99.9" customHeight="1">
      <c r="A121" s="14"/>
      <c r="B121" s="206"/>
      <c r="C121" s="188"/>
      <c r="D121" s="142"/>
      <c r="E121" s="142"/>
      <c r="F121" s="133"/>
      <c r="G121" s="33"/>
      <c r="H121" s="129"/>
      <c r="I121" s="129"/>
      <c r="J121" s="183"/>
      <c r="K121" s="299"/>
      <c r="N121" s="203" t="str">
        <f>Tabla13[[#This Row],[Título del contrato]]&amp;Tabla13[[#This Row],[Nº Expediente de la plataforma de contratación]]</f>
        <v/>
      </c>
      <c r="O121" s="197"/>
      <c r="P121" s="194"/>
      <c r="Q121" s="195"/>
      <c r="R121" s="196"/>
      <c r="T121" s="208">
        <f>Tabla13[[#This Row],[Nº Expediente de la plataforma de contratación]]</f>
        <v>0</v>
      </c>
      <c r="U121" s="134">
        <f>Tabla13[[#This Row],[Importe de adjudicación (sin IVA)]]</f>
        <v>0</v>
      </c>
      <c r="V121" s="134">
        <f>Tabla13[[#This Row],[Importe IVA ]]</f>
        <v>0</v>
      </c>
      <c r="W121" s="134">
        <f>Tabla13[[#This Row],[Importe de adjudicación (IVA INCLUIDO)]]</f>
        <v>0</v>
      </c>
      <c r="X121" s="137"/>
      <c r="Y121" s="197"/>
      <c r="Z121" s="205"/>
      <c r="AK121" s="179">
        <f>COUNTIF(Tabla13[Título del contrato],Tabla13[[#This Row],[Título del contrato]])</f>
        <v>0</v>
      </c>
      <c r="AL121" s="179">
        <f>COUNTIF(Tabla13[Nº Expediente de la plataforma de contratación],Tabla13[[#This Row],[Nº Expediente de la plataforma de contratación]])</f>
        <v>0</v>
      </c>
    </row>
    <row r="122" spans="1:38" ht="99.9" customHeight="1">
      <c r="A122" s="14"/>
      <c r="B122" s="206"/>
      <c r="C122" s="188"/>
      <c r="D122" s="142"/>
      <c r="E122" s="142"/>
      <c r="F122" s="33"/>
      <c r="G122" s="33"/>
      <c r="H122" s="30"/>
      <c r="I122" s="128"/>
      <c r="J122" s="30"/>
      <c r="K122" s="299"/>
      <c r="N122" s="203" t="str">
        <f>Tabla13[[#This Row],[Título del contrato]]&amp;Tabla13[[#This Row],[Nº Expediente de la plataforma de contratación]]</f>
        <v/>
      </c>
      <c r="O122" s="197"/>
      <c r="P122" s="194"/>
      <c r="Q122" s="195"/>
      <c r="R122" s="196"/>
      <c r="T122" s="208">
        <f>Tabla13[[#This Row],[Nº Expediente de la plataforma de contratación]]</f>
        <v>0</v>
      </c>
      <c r="U122" s="134">
        <f>Tabla13[[#This Row],[Importe de adjudicación (sin IVA)]]</f>
        <v>0</v>
      </c>
      <c r="V122" s="134">
        <f>Tabla13[[#This Row],[Importe IVA ]]</f>
        <v>0</v>
      </c>
      <c r="W122" s="134">
        <f>Tabla13[[#This Row],[Importe de adjudicación (IVA INCLUIDO)]]</f>
        <v>0</v>
      </c>
      <c r="X122" s="137"/>
      <c r="Y122" s="197"/>
      <c r="Z122" s="205"/>
      <c r="AK122" s="179">
        <f>COUNTIF(Tabla13[Título del contrato],Tabla13[[#This Row],[Título del contrato]])</f>
        <v>0</v>
      </c>
      <c r="AL122" s="179">
        <f>COUNTIF(Tabla13[Nº Expediente de la plataforma de contratación],Tabla13[[#This Row],[Nº Expediente de la plataforma de contratación]])</f>
        <v>0</v>
      </c>
    </row>
    <row r="123" spans="1:38" ht="99.9" customHeight="1">
      <c r="A123" s="14"/>
      <c r="B123" s="206"/>
      <c r="C123" s="188"/>
      <c r="D123" s="142"/>
      <c r="E123" s="142"/>
      <c r="F123" s="33"/>
      <c r="G123" s="33"/>
      <c r="H123" s="30"/>
      <c r="I123" s="128"/>
      <c r="J123" s="30"/>
      <c r="K123" s="299"/>
      <c r="N123" s="203" t="str">
        <f>Tabla13[[#This Row],[Título del contrato]]&amp;Tabla13[[#This Row],[Nº Expediente de la plataforma de contratación]]</f>
        <v/>
      </c>
      <c r="O123" s="197"/>
      <c r="P123" s="194"/>
      <c r="Q123" s="195"/>
      <c r="R123" s="196"/>
      <c r="T123" s="208">
        <f>Tabla13[[#This Row],[Nº Expediente de la plataforma de contratación]]</f>
        <v>0</v>
      </c>
      <c r="U123" s="134">
        <f>Tabla13[[#This Row],[Importe de adjudicación (sin IVA)]]</f>
        <v>0</v>
      </c>
      <c r="V123" s="134">
        <f>Tabla13[[#This Row],[Importe IVA ]]</f>
        <v>0</v>
      </c>
      <c r="W123" s="134">
        <f>Tabla13[[#This Row],[Importe de adjudicación (IVA INCLUIDO)]]</f>
        <v>0</v>
      </c>
      <c r="X123" s="137"/>
      <c r="Y123" s="197"/>
      <c r="Z123" s="205"/>
      <c r="AK123" s="179">
        <f>COUNTIF(Tabla13[Título del contrato],Tabla13[[#This Row],[Título del contrato]])</f>
        <v>0</v>
      </c>
      <c r="AL123" s="179">
        <f>COUNTIF(Tabla13[Nº Expediente de la plataforma de contratación],Tabla13[[#This Row],[Nº Expediente de la plataforma de contratación]])</f>
        <v>0</v>
      </c>
    </row>
    <row r="124" spans="1:38" ht="99.9" customHeight="1">
      <c r="A124" s="14"/>
      <c r="B124" s="206"/>
      <c r="C124" s="188"/>
      <c r="D124" s="142"/>
      <c r="E124" s="142"/>
      <c r="F124" s="33"/>
      <c r="G124" s="33"/>
      <c r="H124" s="30"/>
      <c r="I124" s="128"/>
      <c r="J124" s="30"/>
      <c r="K124" s="299"/>
      <c r="N124" s="203" t="str">
        <f>Tabla13[[#This Row],[Título del contrato]]&amp;Tabla13[[#This Row],[Nº Expediente de la plataforma de contratación]]</f>
        <v/>
      </c>
      <c r="O124" s="197"/>
      <c r="P124" s="194"/>
      <c r="Q124" s="195"/>
      <c r="R124" s="196"/>
      <c r="T124" s="208">
        <f>Tabla13[[#This Row],[Nº Expediente de la plataforma de contratación]]</f>
        <v>0</v>
      </c>
      <c r="U124" s="134">
        <f>Tabla13[[#This Row],[Importe de adjudicación (sin IVA)]]</f>
        <v>0</v>
      </c>
      <c r="V124" s="134">
        <f>Tabla13[[#This Row],[Importe IVA ]]</f>
        <v>0</v>
      </c>
      <c r="W124" s="134">
        <f>Tabla13[[#This Row],[Importe de adjudicación (IVA INCLUIDO)]]</f>
        <v>0</v>
      </c>
      <c r="X124" s="137"/>
      <c r="Y124" s="197"/>
      <c r="Z124" s="205"/>
      <c r="AK124" s="179">
        <f>COUNTIF(Tabla13[Título del contrato],Tabla13[[#This Row],[Título del contrato]])</f>
        <v>0</v>
      </c>
      <c r="AL124" s="179">
        <f>COUNTIF(Tabla13[Nº Expediente de la plataforma de contratación],Tabla13[[#This Row],[Nº Expediente de la plataforma de contratación]])</f>
        <v>0</v>
      </c>
    </row>
    <row r="125" spans="1:38" ht="99.9" customHeight="1">
      <c r="A125" s="14"/>
      <c r="B125" s="206"/>
      <c r="C125" s="188"/>
      <c r="D125" s="142"/>
      <c r="E125" s="142"/>
      <c r="F125" s="33"/>
      <c r="G125" s="33"/>
      <c r="H125" s="30"/>
      <c r="I125" s="128"/>
      <c r="J125" s="30"/>
      <c r="K125" s="299"/>
      <c r="N125" s="203" t="str">
        <f>Tabla13[[#This Row],[Título del contrato]]&amp;Tabla13[[#This Row],[Nº Expediente de la plataforma de contratación]]</f>
        <v/>
      </c>
      <c r="O125" s="197"/>
      <c r="P125" s="194"/>
      <c r="Q125" s="195"/>
      <c r="R125" s="196"/>
      <c r="T125" s="208">
        <f>Tabla13[[#This Row],[Nº Expediente de la plataforma de contratación]]</f>
        <v>0</v>
      </c>
      <c r="U125" s="134">
        <f>Tabla13[[#This Row],[Importe de adjudicación (sin IVA)]]</f>
        <v>0</v>
      </c>
      <c r="V125" s="134">
        <f>Tabla13[[#This Row],[Importe IVA ]]</f>
        <v>0</v>
      </c>
      <c r="W125" s="134">
        <f>Tabla13[[#This Row],[Importe de adjudicación (IVA INCLUIDO)]]</f>
        <v>0</v>
      </c>
      <c r="X125" s="137"/>
      <c r="Y125" s="197"/>
      <c r="Z125" s="205"/>
      <c r="AK125" s="179">
        <f>COUNTIF(Tabla13[Título del contrato],Tabla13[[#This Row],[Título del contrato]])</f>
        <v>0</v>
      </c>
      <c r="AL125" s="179">
        <f>COUNTIF(Tabla13[Nº Expediente de la plataforma de contratación],Tabla13[[#This Row],[Nº Expediente de la plataforma de contratación]])</f>
        <v>0</v>
      </c>
    </row>
    <row r="126" spans="1:38" ht="99.9" customHeight="1">
      <c r="A126" s="14"/>
      <c r="B126" s="206"/>
      <c r="C126" s="188"/>
      <c r="D126" s="142"/>
      <c r="E126" s="142"/>
      <c r="F126" s="33"/>
      <c r="G126" s="33"/>
      <c r="H126" s="30"/>
      <c r="I126" s="128"/>
      <c r="J126" s="30"/>
      <c r="K126" s="299"/>
      <c r="N126" s="203" t="str">
        <f>Tabla13[[#This Row],[Título del contrato]]&amp;Tabla13[[#This Row],[Nº Expediente de la plataforma de contratación]]</f>
        <v/>
      </c>
      <c r="O126" s="197"/>
      <c r="P126" s="194"/>
      <c r="Q126" s="195"/>
      <c r="R126" s="196"/>
      <c r="T126" s="208">
        <f>Tabla13[[#This Row],[Nº Expediente de la plataforma de contratación]]</f>
        <v>0</v>
      </c>
      <c r="U126" s="134">
        <f>Tabla13[[#This Row],[Importe de adjudicación (sin IVA)]]</f>
        <v>0</v>
      </c>
      <c r="V126" s="134">
        <f>Tabla13[[#This Row],[Importe IVA ]]</f>
        <v>0</v>
      </c>
      <c r="W126" s="134">
        <f>Tabla13[[#This Row],[Importe de adjudicación (IVA INCLUIDO)]]</f>
        <v>0</v>
      </c>
      <c r="X126" s="137"/>
      <c r="Y126" s="197"/>
      <c r="Z126" s="205"/>
      <c r="AK126" s="179">
        <f>COUNTIF(Tabla13[Título del contrato],Tabla13[[#This Row],[Título del contrato]])</f>
        <v>0</v>
      </c>
      <c r="AL126" s="179">
        <f>COUNTIF(Tabla13[Nº Expediente de la plataforma de contratación],Tabla13[[#This Row],[Nº Expediente de la plataforma de contratación]])</f>
        <v>0</v>
      </c>
    </row>
    <row r="127" spans="1:38" ht="99.9" customHeight="1">
      <c r="A127" s="14"/>
      <c r="B127" s="206"/>
      <c r="C127" s="188"/>
      <c r="D127" s="142"/>
      <c r="E127" s="142"/>
      <c r="F127" s="33"/>
      <c r="G127" s="33"/>
      <c r="H127" s="30"/>
      <c r="I127" s="128"/>
      <c r="J127" s="30"/>
      <c r="K127" s="299"/>
      <c r="N127" s="203" t="str">
        <f>Tabla13[[#This Row],[Título del contrato]]&amp;Tabla13[[#This Row],[Nº Expediente de la plataforma de contratación]]</f>
        <v/>
      </c>
      <c r="O127" s="197"/>
      <c r="P127" s="194"/>
      <c r="Q127" s="195"/>
      <c r="R127" s="196"/>
      <c r="T127" s="208">
        <f>Tabla13[[#This Row],[Nº Expediente de la plataforma de contratación]]</f>
        <v>0</v>
      </c>
      <c r="U127" s="134">
        <f>Tabla13[[#This Row],[Importe de adjudicación (sin IVA)]]</f>
        <v>0</v>
      </c>
      <c r="V127" s="134">
        <f>Tabla13[[#This Row],[Importe IVA ]]</f>
        <v>0</v>
      </c>
      <c r="W127" s="134">
        <f>Tabla13[[#This Row],[Importe de adjudicación (IVA INCLUIDO)]]</f>
        <v>0</v>
      </c>
      <c r="X127" s="137"/>
      <c r="Y127" s="197"/>
      <c r="Z127" s="205"/>
      <c r="AK127" s="179">
        <f>COUNTIF(Tabla13[Título del contrato],Tabla13[[#This Row],[Título del contrato]])</f>
        <v>0</v>
      </c>
      <c r="AL127" s="179">
        <f>COUNTIF(Tabla13[Nº Expediente de la plataforma de contratación],Tabla13[[#This Row],[Nº Expediente de la plataforma de contratación]])</f>
        <v>0</v>
      </c>
    </row>
    <row r="128" spans="1:38" ht="99.9" customHeight="1">
      <c r="A128" s="14"/>
      <c r="B128" s="206"/>
      <c r="C128" s="188"/>
      <c r="D128" s="142"/>
      <c r="E128" s="142"/>
      <c r="F128" s="33"/>
      <c r="G128" s="33"/>
      <c r="H128" s="30"/>
      <c r="I128" s="128"/>
      <c r="J128" s="30"/>
      <c r="K128" s="299"/>
      <c r="N128" s="203" t="str">
        <f>Tabla13[[#This Row],[Título del contrato]]&amp;Tabla13[[#This Row],[Nº Expediente de la plataforma de contratación]]</f>
        <v/>
      </c>
      <c r="O128" s="197"/>
      <c r="P128" s="194"/>
      <c r="Q128" s="195"/>
      <c r="R128" s="196"/>
      <c r="T128" s="208">
        <f>Tabla13[[#This Row],[Nº Expediente de la plataforma de contratación]]</f>
        <v>0</v>
      </c>
      <c r="U128" s="134">
        <f>Tabla13[[#This Row],[Importe de adjudicación (sin IVA)]]</f>
        <v>0</v>
      </c>
      <c r="V128" s="134">
        <f>Tabla13[[#This Row],[Importe IVA ]]</f>
        <v>0</v>
      </c>
      <c r="W128" s="134">
        <f>Tabla13[[#This Row],[Importe de adjudicación (IVA INCLUIDO)]]</f>
        <v>0</v>
      </c>
      <c r="X128" s="137"/>
      <c r="Y128" s="197"/>
      <c r="Z128" s="205"/>
      <c r="AK128" s="179">
        <f>COUNTIF(Tabla13[Título del contrato],Tabla13[[#This Row],[Título del contrato]])</f>
        <v>0</v>
      </c>
      <c r="AL128" s="179">
        <f>COUNTIF(Tabla13[Nº Expediente de la plataforma de contratación],Tabla13[[#This Row],[Nº Expediente de la plataforma de contratación]])</f>
        <v>0</v>
      </c>
    </row>
    <row r="129" spans="1:38" ht="99.9" customHeight="1">
      <c r="A129" s="14"/>
      <c r="B129" s="206"/>
      <c r="C129" s="188"/>
      <c r="D129" s="142"/>
      <c r="E129" s="142"/>
      <c r="F129" s="133"/>
      <c r="G129" s="33"/>
      <c r="H129" s="129"/>
      <c r="I129" s="129"/>
      <c r="J129" s="129"/>
      <c r="K129" s="299"/>
      <c r="N129" s="203" t="str">
        <f>Tabla13[[#This Row],[Título del contrato]]&amp;Tabla13[[#This Row],[Nº Expediente de la plataforma de contratación]]</f>
        <v/>
      </c>
      <c r="O129" s="197"/>
      <c r="P129" s="194"/>
      <c r="Q129" s="195"/>
      <c r="R129" s="196"/>
      <c r="T129" s="208">
        <f>Tabla13[[#This Row],[Nº Expediente de la plataforma de contratación]]</f>
        <v>0</v>
      </c>
      <c r="U129" s="134">
        <f>Tabla13[[#This Row],[Importe de adjudicación (sin IVA)]]</f>
        <v>0</v>
      </c>
      <c r="V129" s="134">
        <f>Tabla13[[#This Row],[Importe IVA ]]</f>
        <v>0</v>
      </c>
      <c r="W129" s="134">
        <f>Tabla13[[#This Row],[Importe de adjudicación (IVA INCLUIDO)]]</f>
        <v>0</v>
      </c>
      <c r="X129" s="137"/>
      <c r="Y129" s="197"/>
      <c r="Z129" s="205"/>
      <c r="AK129" s="179">
        <f>COUNTIF(Tabla13[Título del contrato],Tabla13[[#This Row],[Título del contrato]])</f>
        <v>0</v>
      </c>
      <c r="AL129" s="179">
        <f>COUNTIF(Tabla13[Nº Expediente de la plataforma de contratación],Tabla13[[#This Row],[Nº Expediente de la plataforma de contratación]])</f>
        <v>0</v>
      </c>
    </row>
    <row r="130" spans="1:38" ht="99.9" customHeight="1">
      <c r="A130" s="14"/>
      <c r="B130" s="206"/>
      <c r="C130" s="188"/>
      <c r="D130" s="142"/>
      <c r="E130" s="142"/>
      <c r="F130" s="33"/>
      <c r="G130" s="33"/>
      <c r="H130" s="30"/>
      <c r="I130" s="128"/>
      <c r="J130" s="30"/>
      <c r="K130" s="299"/>
      <c r="N130" s="203" t="str">
        <f>Tabla13[[#This Row],[Título del contrato]]&amp;Tabla13[[#This Row],[Nº Expediente de la plataforma de contratación]]</f>
        <v/>
      </c>
      <c r="O130" s="197"/>
      <c r="P130" s="194"/>
      <c r="Q130" s="195"/>
      <c r="R130" s="196"/>
      <c r="T130" s="208">
        <f>Tabla13[[#This Row],[Nº Expediente de la plataforma de contratación]]</f>
        <v>0</v>
      </c>
      <c r="U130" s="134">
        <f>Tabla13[[#This Row],[Importe de adjudicación (sin IVA)]]</f>
        <v>0</v>
      </c>
      <c r="V130" s="134">
        <f>Tabla13[[#This Row],[Importe IVA ]]</f>
        <v>0</v>
      </c>
      <c r="W130" s="134">
        <f>Tabla13[[#This Row],[Importe de adjudicación (IVA INCLUIDO)]]</f>
        <v>0</v>
      </c>
      <c r="X130" s="137"/>
      <c r="Y130" s="197"/>
      <c r="Z130" s="205"/>
      <c r="AK130" s="179">
        <f>COUNTIF(Tabla13[Título del contrato],Tabla13[[#This Row],[Título del contrato]])</f>
        <v>0</v>
      </c>
      <c r="AL130" s="179">
        <f>COUNTIF(Tabla13[Nº Expediente de la plataforma de contratación],Tabla13[[#This Row],[Nº Expediente de la plataforma de contratación]])</f>
        <v>0</v>
      </c>
    </row>
    <row r="131" spans="1:38" ht="99.9" customHeight="1">
      <c r="A131" s="14"/>
      <c r="B131" s="206"/>
      <c r="C131" s="188"/>
      <c r="D131" s="142"/>
      <c r="E131" s="142"/>
      <c r="F131" s="33"/>
      <c r="G131" s="33"/>
      <c r="H131" s="30"/>
      <c r="I131" s="128"/>
      <c r="J131" s="30"/>
      <c r="K131" s="299"/>
      <c r="N131" s="203" t="str">
        <f>Tabla13[[#This Row],[Título del contrato]]&amp;Tabla13[[#This Row],[Nº Expediente de la plataforma de contratación]]</f>
        <v/>
      </c>
      <c r="O131" s="197"/>
      <c r="P131" s="194"/>
      <c r="Q131" s="195"/>
      <c r="R131" s="196"/>
      <c r="T131" s="208">
        <f>Tabla13[[#This Row],[Nº Expediente de la plataforma de contratación]]</f>
        <v>0</v>
      </c>
      <c r="U131" s="134">
        <f>Tabla13[[#This Row],[Importe de adjudicación (sin IVA)]]</f>
        <v>0</v>
      </c>
      <c r="V131" s="134">
        <f>Tabla13[[#This Row],[Importe IVA ]]</f>
        <v>0</v>
      </c>
      <c r="W131" s="134">
        <f>Tabla13[[#This Row],[Importe de adjudicación (IVA INCLUIDO)]]</f>
        <v>0</v>
      </c>
      <c r="X131" s="137"/>
      <c r="Y131" s="197"/>
      <c r="Z131" s="205"/>
      <c r="AK131" s="179">
        <f>COUNTIF(Tabla13[Título del contrato],Tabla13[[#This Row],[Título del contrato]])</f>
        <v>0</v>
      </c>
      <c r="AL131" s="179">
        <f>COUNTIF(Tabla13[Nº Expediente de la plataforma de contratación],Tabla13[[#This Row],[Nº Expediente de la plataforma de contratación]])</f>
        <v>0</v>
      </c>
    </row>
    <row r="132" spans="1:38" ht="99.9" customHeight="1">
      <c r="A132" s="14"/>
      <c r="B132" s="206"/>
      <c r="C132" s="188"/>
      <c r="D132" s="142"/>
      <c r="E132" s="142"/>
      <c r="F132" s="33"/>
      <c r="G132" s="33"/>
      <c r="H132" s="30"/>
      <c r="I132" s="128"/>
      <c r="J132" s="30"/>
      <c r="K132" s="299"/>
      <c r="N132" s="203" t="str">
        <f>Tabla13[[#This Row],[Título del contrato]]&amp;Tabla13[[#This Row],[Nº Expediente de la plataforma de contratación]]</f>
        <v/>
      </c>
      <c r="O132" s="197"/>
      <c r="P132" s="194"/>
      <c r="Q132" s="195"/>
      <c r="R132" s="196"/>
      <c r="T132" s="208">
        <f>Tabla13[[#This Row],[Nº Expediente de la plataforma de contratación]]</f>
        <v>0</v>
      </c>
      <c r="U132" s="134">
        <f>Tabla13[[#This Row],[Importe de adjudicación (sin IVA)]]</f>
        <v>0</v>
      </c>
      <c r="V132" s="134">
        <f>Tabla13[[#This Row],[Importe IVA ]]</f>
        <v>0</v>
      </c>
      <c r="W132" s="134">
        <f>Tabla13[[#This Row],[Importe de adjudicación (IVA INCLUIDO)]]</f>
        <v>0</v>
      </c>
      <c r="X132" s="137"/>
      <c r="Y132" s="197"/>
      <c r="Z132" s="205"/>
      <c r="AK132" s="179">
        <f>COUNTIF(Tabla13[Título del contrato],Tabla13[[#This Row],[Título del contrato]])</f>
        <v>0</v>
      </c>
      <c r="AL132" s="179">
        <f>COUNTIF(Tabla13[Nº Expediente de la plataforma de contratación],Tabla13[[#This Row],[Nº Expediente de la plataforma de contratación]])</f>
        <v>0</v>
      </c>
    </row>
    <row r="133" spans="1:38" ht="99.9" customHeight="1">
      <c r="A133" s="14"/>
      <c r="B133" s="206"/>
      <c r="C133" s="188"/>
      <c r="D133" s="133"/>
      <c r="E133" s="133"/>
      <c r="F133" s="33"/>
      <c r="G133" s="33"/>
      <c r="H133" s="30"/>
      <c r="I133" s="30"/>
      <c r="J133" s="30"/>
      <c r="K133" s="299"/>
      <c r="N133" s="203" t="str">
        <f>Tabla13[[#This Row],[Título del contrato]]&amp;Tabla13[[#This Row],[Nº Expediente de la plataforma de contratación]]</f>
        <v/>
      </c>
      <c r="O133" s="197"/>
      <c r="P133" s="194"/>
      <c r="Q133" s="195"/>
      <c r="R133" s="196"/>
      <c r="T133" s="208">
        <f>Tabla13[[#This Row],[Nº Expediente de la plataforma de contratación]]</f>
        <v>0</v>
      </c>
      <c r="U133" s="134">
        <f>Tabla13[[#This Row],[Importe de adjudicación (sin IVA)]]</f>
        <v>0</v>
      </c>
      <c r="V133" s="134">
        <f>Tabla13[[#This Row],[Importe IVA ]]</f>
        <v>0</v>
      </c>
      <c r="W133" s="134">
        <f>Tabla13[[#This Row],[Importe de adjudicación (IVA INCLUIDO)]]</f>
        <v>0</v>
      </c>
      <c r="X133" s="137"/>
      <c r="Y133" s="197"/>
      <c r="Z133" s="205"/>
      <c r="AK133" s="179">
        <f>COUNTIF(Tabla13[Título del contrato],Tabla13[[#This Row],[Título del contrato]])</f>
        <v>0</v>
      </c>
      <c r="AL133" s="179">
        <f>COUNTIF(Tabla13[Nº Expediente de la plataforma de contratación],Tabla13[[#This Row],[Nº Expediente de la plataforma de contratación]])</f>
        <v>0</v>
      </c>
    </row>
    <row r="134" spans="1:38" ht="99.9" customHeight="1">
      <c r="A134" s="14"/>
      <c r="B134" s="206"/>
      <c r="C134" s="188"/>
      <c r="D134" s="133"/>
      <c r="E134" s="133"/>
      <c r="F134" s="33"/>
      <c r="G134" s="33"/>
      <c r="H134" s="30"/>
      <c r="I134" s="30"/>
      <c r="J134" s="30"/>
      <c r="K134" s="299"/>
      <c r="N134" s="203" t="str">
        <f>Tabla13[[#This Row],[Título del contrato]]&amp;Tabla13[[#This Row],[Nº Expediente de la plataforma de contratación]]</f>
        <v/>
      </c>
      <c r="O134" s="197"/>
      <c r="P134" s="194"/>
      <c r="Q134" s="195"/>
      <c r="R134" s="196"/>
      <c r="T134" s="208">
        <f>Tabla13[[#This Row],[Nº Expediente de la plataforma de contratación]]</f>
        <v>0</v>
      </c>
      <c r="U134" s="134">
        <f>Tabla13[[#This Row],[Importe de adjudicación (sin IVA)]]</f>
        <v>0</v>
      </c>
      <c r="V134" s="134">
        <f>Tabla13[[#This Row],[Importe IVA ]]</f>
        <v>0</v>
      </c>
      <c r="W134" s="134">
        <f>Tabla13[[#This Row],[Importe de adjudicación (IVA INCLUIDO)]]</f>
        <v>0</v>
      </c>
      <c r="X134" s="137"/>
      <c r="Y134" s="197"/>
      <c r="Z134" s="205"/>
      <c r="AK134" s="179">
        <f>COUNTIF(Tabla13[Título del contrato],Tabla13[[#This Row],[Título del contrato]])</f>
        <v>0</v>
      </c>
      <c r="AL134" s="179">
        <f>COUNTIF(Tabla13[Nº Expediente de la plataforma de contratación],Tabla13[[#This Row],[Nº Expediente de la plataforma de contratación]])</f>
        <v>0</v>
      </c>
    </row>
    <row r="135" spans="1:38" ht="99.9" customHeight="1">
      <c r="A135" s="14"/>
      <c r="B135" s="206"/>
      <c r="C135" s="188"/>
      <c r="D135" s="133"/>
      <c r="E135" s="133"/>
      <c r="F135" s="33"/>
      <c r="G135" s="33"/>
      <c r="H135" s="30"/>
      <c r="I135" s="30"/>
      <c r="J135" s="30"/>
      <c r="K135" s="299"/>
      <c r="N135" s="203" t="str">
        <f>Tabla13[[#This Row],[Título del contrato]]&amp;Tabla13[[#This Row],[Nº Expediente de la plataforma de contratación]]</f>
        <v/>
      </c>
      <c r="O135" s="197"/>
      <c r="P135" s="194"/>
      <c r="Q135" s="195"/>
      <c r="R135" s="196"/>
      <c r="T135" s="208">
        <f>Tabla13[[#This Row],[Nº Expediente de la plataforma de contratación]]</f>
        <v>0</v>
      </c>
      <c r="U135" s="134">
        <f>Tabla13[[#This Row],[Importe de adjudicación (sin IVA)]]</f>
        <v>0</v>
      </c>
      <c r="V135" s="134">
        <f>Tabla13[[#This Row],[Importe IVA ]]</f>
        <v>0</v>
      </c>
      <c r="W135" s="134">
        <f>Tabla13[[#This Row],[Importe de adjudicación (IVA INCLUIDO)]]</f>
        <v>0</v>
      </c>
      <c r="X135" s="137"/>
      <c r="Y135" s="197"/>
      <c r="Z135" s="205"/>
      <c r="AK135" s="179">
        <f>COUNTIF(Tabla13[Título del contrato],Tabla13[[#This Row],[Título del contrato]])</f>
        <v>0</v>
      </c>
      <c r="AL135" s="179">
        <f>COUNTIF(Tabla13[Nº Expediente de la plataforma de contratación],Tabla13[[#This Row],[Nº Expediente de la plataforma de contratación]])</f>
        <v>0</v>
      </c>
    </row>
    <row r="136" spans="1:38" ht="99.9" customHeight="1">
      <c r="A136" s="14"/>
      <c r="B136" s="206"/>
      <c r="C136" s="188"/>
      <c r="D136" s="133"/>
      <c r="E136" s="133"/>
      <c r="F136" s="33"/>
      <c r="G136" s="33"/>
      <c r="H136" s="30"/>
      <c r="I136" s="30"/>
      <c r="J136" s="30"/>
      <c r="K136" s="299"/>
      <c r="N136" s="203" t="str">
        <f>Tabla13[[#This Row],[Título del contrato]]&amp;Tabla13[[#This Row],[Nº Expediente de la plataforma de contratación]]</f>
        <v/>
      </c>
      <c r="O136" s="197"/>
      <c r="P136" s="194"/>
      <c r="Q136" s="195"/>
      <c r="R136" s="196"/>
      <c r="T136" s="208">
        <f>Tabla13[[#This Row],[Nº Expediente de la plataforma de contratación]]</f>
        <v>0</v>
      </c>
      <c r="U136" s="134">
        <f>Tabla13[[#This Row],[Importe de adjudicación (sin IVA)]]</f>
        <v>0</v>
      </c>
      <c r="V136" s="134">
        <f>Tabla13[[#This Row],[Importe IVA ]]</f>
        <v>0</v>
      </c>
      <c r="W136" s="134">
        <f>Tabla13[[#This Row],[Importe de adjudicación (IVA INCLUIDO)]]</f>
        <v>0</v>
      </c>
      <c r="X136" s="137"/>
      <c r="Y136" s="197"/>
      <c r="Z136" s="205"/>
      <c r="AK136" s="179">
        <f>COUNTIF(Tabla13[Título del contrato],Tabla13[[#This Row],[Título del contrato]])</f>
        <v>0</v>
      </c>
      <c r="AL136" s="179">
        <f>COUNTIF(Tabla13[Nº Expediente de la plataforma de contratación],Tabla13[[#This Row],[Nº Expediente de la plataforma de contratación]])</f>
        <v>0</v>
      </c>
    </row>
    <row r="137" spans="1:38" ht="99.9" customHeight="1">
      <c r="A137" s="14"/>
      <c r="B137" s="206"/>
      <c r="C137" s="188"/>
      <c r="D137" s="133"/>
      <c r="E137" s="133"/>
      <c r="F137" s="33"/>
      <c r="G137" s="33"/>
      <c r="H137" s="30"/>
      <c r="I137" s="30"/>
      <c r="J137" s="30"/>
      <c r="K137" s="299"/>
      <c r="N137" s="203" t="str">
        <f>Tabla13[[#This Row],[Título del contrato]]&amp;Tabla13[[#This Row],[Nº Expediente de la plataforma de contratación]]</f>
        <v/>
      </c>
      <c r="O137" s="197"/>
      <c r="P137" s="194"/>
      <c r="Q137" s="195"/>
      <c r="R137" s="196"/>
      <c r="T137" s="208">
        <f>Tabla13[[#This Row],[Nº Expediente de la plataforma de contratación]]</f>
        <v>0</v>
      </c>
      <c r="U137" s="134">
        <f>Tabla13[[#This Row],[Importe de adjudicación (sin IVA)]]</f>
        <v>0</v>
      </c>
      <c r="V137" s="134">
        <f>Tabla13[[#This Row],[Importe IVA ]]</f>
        <v>0</v>
      </c>
      <c r="W137" s="134">
        <f>Tabla13[[#This Row],[Importe de adjudicación (IVA INCLUIDO)]]</f>
        <v>0</v>
      </c>
      <c r="X137" s="137"/>
      <c r="Y137" s="197"/>
      <c r="Z137" s="205"/>
      <c r="AK137" s="179">
        <f>COUNTIF(Tabla13[Título del contrato],Tabla13[[#This Row],[Título del contrato]])</f>
        <v>0</v>
      </c>
      <c r="AL137" s="179">
        <f>COUNTIF(Tabla13[Nº Expediente de la plataforma de contratación],Tabla13[[#This Row],[Nº Expediente de la plataforma de contratación]])</f>
        <v>0</v>
      </c>
    </row>
    <row r="138" spans="1:38" ht="99.9" customHeight="1">
      <c r="A138" s="14"/>
      <c r="B138" s="206"/>
      <c r="C138" s="188"/>
      <c r="D138" s="133"/>
      <c r="E138" s="133"/>
      <c r="F138" s="33"/>
      <c r="G138" s="33"/>
      <c r="H138" s="30"/>
      <c r="I138" s="30"/>
      <c r="J138" s="30"/>
      <c r="K138" s="299"/>
      <c r="N138" s="203" t="str">
        <f>Tabla13[[#This Row],[Título del contrato]]&amp;Tabla13[[#This Row],[Nº Expediente de la plataforma de contratación]]</f>
        <v/>
      </c>
      <c r="O138" s="197"/>
      <c r="P138" s="194"/>
      <c r="Q138" s="195"/>
      <c r="R138" s="196"/>
      <c r="T138" s="208">
        <f>Tabla13[[#This Row],[Nº Expediente de la plataforma de contratación]]</f>
        <v>0</v>
      </c>
      <c r="U138" s="134">
        <f>Tabla13[[#This Row],[Importe de adjudicación (sin IVA)]]</f>
        <v>0</v>
      </c>
      <c r="V138" s="134">
        <f>Tabla13[[#This Row],[Importe IVA ]]</f>
        <v>0</v>
      </c>
      <c r="W138" s="134">
        <f>Tabla13[[#This Row],[Importe de adjudicación (IVA INCLUIDO)]]</f>
        <v>0</v>
      </c>
      <c r="X138" s="137"/>
      <c r="Y138" s="197"/>
      <c r="Z138" s="205"/>
      <c r="AK138" s="179">
        <f>COUNTIF(Tabla13[Título del contrato],Tabla13[[#This Row],[Título del contrato]])</f>
        <v>0</v>
      </c>
      <c r="AL138" s="179">
        <f>COUNTIF(Tabla13[Nº Expediente de la plataforma de contratación],Tabla13[[#This Row],[Nº Expediente de la plataforma de contratación]])</f>
        <v>0</v>
      </c>
    </row>
    <row r="139" spans="1:38" ht="99.9" customHeight="1">
      <c r="A139" s="14"/>
      <c r="B139" s="206"/>
      <c r="C139" s="188"/>
      <c r="D139" s="133"/>
      <c r="E139" s="133"/>
      <c r="F139" s="33"/>
      <c r="G139" s="33"/>
      <c r="H139" s="30"/>
      <c r="I139" s="30"/>
      <c r="J139" s="30"/>
      <c r="K139" s="299"/>
      <c r="N139" s="203" t="str">
        <f>Tabla13[[#This Row],[Título del contrato]]&amp;Tabla13[[#This Row],[Nº Expediente de la plataforma de contratación]]</f>
        <v/>
      </c>
      <c r="O139" s="197"/>
      <c r="P139" s="194"/>
      <c r="Q139" s="195"/>
      <c r="R139" s="196"/>
      <c r="T139" s="208">
        <f>Tabla13[[#This Row],[Nº Expediente de la plataforma de contratación]]</f>
        <v>0</v>
      </c>
      <c r="U139" s="134">
        <f>Tabla13[[#This Row],[Importe de adjudicación (sin IVA)]]</f>
        <v>0</v>
      </c>
      <c r="V139" s="134">
        <f>Tabla13[[#This Row],[Importe IVA ]]</f>
        <v>0</v>
      </c>
      <c r="W139" s="134">
        <f>Tabla13[[#This Row],[Importe de adjudicación (IVA INCLUIDO)]]</f>
        <v>0</v>
      </c>
      <c r="X139" s="137"/>
      <c r="Y139" s="197"/>
      <c r="Z139" s="205"/>
      <c r="AK139" s="179">
        <f>COUNTIF(Tabla13[Título del contrato],Tabla13[[#This Row],[Título del contrato]])</f>
        <v>0</v>
      </c>
      <c r="AL139" s="179">
        <f>COUNTIF(Tabla13[Nº Expediente de la plataforma de contratación],Tabla13[[#This Row],[Nº Expediente de la plataforma de contratación]])</f>
        <v>0</v>
      </c>
    </row>
    <row r="140" spans="1:38" ht="99.9" customHeight="1">
      <c r="A140" s="14"/>
      <c r="B140" s="206"/>
      <c r="C140" s="188"/>
      <c r="D140" s="133"/>
      <c r="E140" s="133"/>
      <c r="F140" s="33"/>
      <c r="G140" s="33"/>
      <c r="H140" s="30"/>
      <c r="I140" s="30"/>
      <c r="J140" s="30"/>
      <c r="K140" s="299"/>
      <c r="N140" s="203" t="str">
        <f>Tabla13[[#This Row],[Título del contrato]]&amp;Tabla13[[#This Row],[Nº Expediente de la plataforma de contratación]]</f>
        <v/>
      </c>
      <c r="O140" s="197"/>
      <c r="P140" s="194"/>
      <c r="Q140" s="195"/>
      <c r="R140" s="196"/>
      <c r="T140" s="208">
        <f>Tabla13[[#This Row],[Nº Expediente de la plataforma de contratación]]</f>
        <v>0</v>
      </c>
      <c r="U140" s="134">
        <f>Tabla13[[#This Row],[Importe de adjudicación (sin IVA)]]</f>
        <v>0</v>
      </c>
      <c r="V140" s="134">
        <f>Tabla13[[#This Row],[Importe IVA ]]</f>
        <v>0</v>
      </c>
      <c r="W140" s="134">
        <f>Tabla13[[#This Row],[Importe de adjudicación (IVA INCLUIDO)]]</f>
        <v>0</v>
      </c>
      <c r="X140" s="137"/>
      <c r="Y140" s="197"/>
      <c r="Z140" s="205"/>
      <c r="AK140" s="179">
        <f>COUNTIF(Tabla13[Título del contrato],Tabla13[[#This Row],[Título del contrato]])</f>
        <v>0</v>
      </c>
      <c r="AL140" s="179">
        <f>COUNTIF(Tabla13[Nº Expediente de la plataforma de contratación],Tabla13[[#This Row],[Nº Expediente de la plataforma de contratación]])</f>
        <v>0</v>
      </c>
    </row>
    <row r="141" spans="1:38" ht="99.9" customHeight="1">
      <c r="A141" s="14"/>
      <c r="B141" s="206"/>
      <c r="C141" s="188"/>
      <c r="D141" s="133"/>
      <c r="E141" s="133"/>
      <c r="F141" s="33"/>
      <c r="G141" s="33"/>
      <c r="H141" s="30"/>
      <c r="I141" s="30"/>
      <c r="J141" s="30"/>
      <c r="K141" s="299"/>
      <c r="N141" s="203" t="str">
        <f>Tabla13[[#This Row],[Título del contrato]]&amp;Tabla13[[#This Row],[Nº Expediente de la plataforma de contratación]]</f>
        <v/>
      </c>
      <c r="O141" s="197"/>
      <c r="P141" s="194"/>
      <c r="Q141" s="195"/>
      <c r="R141" s="196"/>
      <c r="T141" s="208">
        <f>Tabla13[[#This Row],[Nº Expediente de la plataforma de contratación]]</f>
        <v>0</v>
      </c>
      <c r="U141" s="134">
        <f>Tabla13[[#This Row],[Importe de adjudicación (sin IVA)]]</f>
        <v>0</v>
      </c>
      <c r="V141" s="134">
        <f>Tabla13[[#This Row],[Importe IVA ]]</f>
        <v>0</v>
      </c>
      <c r="W141" s="134">
        <f>Tabla13[[#This Row],[Importe de adjudicación (IVA INCLUIDO)]]</f>
        <v>0</v>
      </c>
      <c r="X141" s="137"/>
      <c r="Y141" s="197"/>
      <c r="Z141" s="205"/>
      <c r="AK141" s="179">
        <f>COUNTIF(Tabla13[Título del contrato],Tabla13[[#This Row],[Título del contrato]])</f>
        <v>0</v>
      </c>
      <c r="AL141" s="179">
        <f>COUNTIF(Tabla13[Nº Expediente de la plataforma de contratación],Tabla13[[#This Row],[Nº Expediente de la plataforma de contratación]])</f>
        <v>0</v>
      </c>
    </row>
    <row r="142" spans="1:38" ht="99.9" customHeight="1">
      <c r="A142" s="14"/>
      <c r="B142" s="206"/>
      <c r="C142" s="188"/>
      <c r="D142" s="133"/>
      <c r="E142" s="133"/>
      <c r="F142" s="33"/>
      <c r="G142" s="33"/>
      <c r="H142" s="30"/>
      <c r="I142" s="30"/>
      <c r="J142" s="30"/>
      <c r="K142" s="299"/>
      <c r="N142" s="203" t="str">
        <f>Tabla13[[#This Row],[Título del contrato]]&amp;Tabla13[[#This Row],[Nº Expediente de la plataforma de contratación]]</f>
        <v/>
      </c>
      <c r="O142" s="197"/>
      <c r="P142" s="194"/>
      <c r="Q142" s="195"/>
      <c r="R142" s="196"/>
      <c r="T142" s="208">
        <f>Tabla13[[#This Row],[Nº Expediente de la plataforma de contratación]]</f>
        <v>0</v>
      </c>
      <c r="U142" s="134">
        <f>Tabla13[[#This Row],[Importe de adjudicación (sin IVA)]]</f>
        <v>0</v>
      </c>
      <c r="V142" s="134">
        <f>Tabla13[[#This Row],[Importe IVA ]]</f>
        <v>0</v>
      </c>
      <c r="W142" s="134">
        <f>Tabla13[[#This Row],[Importe de adjudicación (IVA INCLUIDO)]]</f>
        <v>0</v>
      </c>
      <c r="X142" s="137"/>
      <c r="Y142" s="197"/>
      <c r="Z142" s="205"/>
      <c r="AK142" s="179">
        <f>COUNTIF(Tabla13[Título del contrato],Tabla13[[#This Row],[Título del contrato]])</f>
        <v>0</v>
      </c>
      <c r="AL142" s="179">
        <f>COUNTIF(Tabla13[Nº Expediente de la plataforma de contratación],Tabla13[[#This Row],[Nº Expediente de la plataforma de contratación]])</f>
        <v>0</v>
      </c>
    </row>
    <row r="143" spans="1:38" ht="99.9" customHeight="1">
      <c r="A143" s="14"/>
      <c r="B143" s="206"/>
      <c r="C143" s="188"/>
      <c r="D143" s="133"/>
      <c r="E143" s="133"/>
      <c r="F143" s="33"/>
      <c r="G143" s="33"/>
      <c r="H143" s="30"/>
      <c r="I143" s="30"/>
      <c r="J143" s="30"/>
      <c r="K143" s="299"/>
      <c r="N143" s="203" t="str">
        <f>Tabla13[[#This Row],[Título del contrato]]&amp;Tabla13[[#This Row],[Nº Expediente de la plataforma de contratación]]</f>
        <v/>
      </c>
      <c r="O143" s="197"/>
      <c r="P143" s="194"/>
      <c r="Q143" s="195"/>
      <c r="R143" s="196"/>
      <c r="T143" s="208">
        <f>Tabla13[[#This Row],[Nº Expediente de la plataforma de contratación]]</f>
        <v>0</v>
      </c>
      <c r="U143" s="134">
        <f>Tabla13[[#This Row],[Importe de adjudicación (sin IVA)]]</f>
        <v>0</v>
      </c>
      <c r="V143" s="134">
        <f>Tabla13[[#This Row],[Importe IVA ]]</f>
        <v>0</v>
      </c>
      <c r="W143" s="134">
        <f>Tabla13[[#This Row],[Importe de adjudicación (IVA INCLUIDO)]]</f>
        <v>0</v>
      </c>
      <c r="X143" s="137"/>
      <c r="Y143" s="197"/>
      <c r="Z143" s="205"/>
      <c r="AK143" s="179">
        <f>COUNTIF(Tabla13[Título del contrato],Tabla13[[#This Row],[Título del contrato]])</f>
        <v>0</v>
      </c>
      <c r="AL143" s="179">
        <f>COUNTIF(Tabla13[Nº Expediente de la plataforma de contratación],Tabla13[[#This Row],[Nº Expediente de la plataforma de contratación]])</f>
        <v>0</v>
      </c>
    </row>
    <row r="144" spans="1:38" ht="99.9" customHeight="1">
      <c r="A144" s="14"/>
      <c r="B144" s="206"/>
      <c r="C144" s="188"/>
      <c r="D144" s="133"/>
      <c r="E144" s="133"/>
      <c r="F144" s="33"/>
      <c r="G144" s="33"/>
      <c r="H144" s="30"/>
      <c r="I144" s="30"/>
      <c r="J144" s="30"/>
      <c r="K144" s="299"/>
      <c r="N144" s="203" t="str">
        <f>Tabla13[[#This Row],[Título del contrato]]&amp;Tabla13[[#This Row],[Nº Expediente de la plataforma de contratación]]</f>
        <v/>
      </c>
      <c r="O144" s="197"/>
      <c r="P144" s="194"/>
      <c r="Q144" s="195"/>
      <c r="R144" s="196"/>
      <c r="T144" s="208">
        <f>Tabla13[[#This Row],[Nº Expediente de la plataforma de contratación]]</f>
        <v>0</v>
      </c>
      <c r="U144" s="134">
        <f>Tabla13[[#This Row],[Importe de adjudicación (sin IVA)]]</f>
        <v>0</v>
      </c>
      <c r="V144" s="134">
        <f>Tabla13[[#This Row],[Importe IVA ]]</f>
        <v>0</v>
      </c>
      <c r="W144" s="134">
        <f>Tabla13[[#This Row],[Importe de adjudicación (IVA INCLUIDO)]]</f>
        <v>0</v>
      </c>
      <c r="X144" s="137"/>
      <c r="Y144" s="197"/>
      <c r="Z144" s="205"/>
      <c r="AK144" s="179">
        <f>COUNTIF(Tabla13[Título del contrato],Tabla13[[#This Row],[Título del contrato]])</f>
        <v>0</v>
      </c>
      <c r="AL144" s="179">
        <f>COUNTIF(Tabla13[Nº Expediente de la plataforma de contratación],Tabla13[[#This Row],[Nº Expediente de la plataforma de contratación]])</f>
        <v>0</v>
      </c>
    </row>
    <row r="145" spans="1:38" ht="99.9" customHeight="1">
      <c r="A145" s="14"/>
      <c r="B145" s="206"/>
      <c r="C145" s="188"/>
      <c r="D145" s="133"/>
      <c r="E145" s="133"/>
      <c r="F145" s="33"/>
      <c r="G145" s="33"/>
      <c r="H145" s="30"/>
      <c r="I145" s="30"/>
      <c r="J145" s="30"/>
      <c r="K145" s="299"/>
      <c r="N145" s="203" t="str">
        <f>Tabla13[[#This Row],[Título del contrato]]&amp;Tabla13[[#This Row],[Nº Expediente de la plataforma de contratación]]</f>
        <v/>
      </c>
      <c r="O145" s="197"/>
      <c r="P145" s="194"/>
      <c r="Q145" s="195"/>
      <c r="R145" s="196"/>
      <c r="T145" s="208">
        <f>Tabla13[[#This Row],[Nº Expediente de la plataforma de contratación]]</f>
        <v>0</v>
      </c>
      <c r="U145" s="134">
        <f>Tabla13[[#This Row],[Importe de adjudicación (sin IVA)]]</f>
        <v>0</v>
      </c>
      <c r="V145" s="134">
        <f>Tabla13[[#This Row],[Importe IVA ]]</f>
        <v>0</v>
      </c>
      <c r="W145" s="134">
        <f>Tabla13[[#This Row],[Importe de adjudicación (IVA INCLUIDO)]]</f>
        <v>0</v>
      </c>
      <c r="X145" s="137"/>
      <c r="Y145" s="197"/>
      <c r="Z145" s="205"/>
      <c r="AK145" s="179">
        <f>COUNTIF(Tabla13[Título del contrato],Tabla13[[#This Row],[Título del contrato]])</f>
        <v>0</v>
      </c>
      <c r="AL145" s="179">
        <f>COUNTIF(Tabla13[Nº Expediente de la plataforma de contratación],Tabla13[[#This Row],[Nº Expediente de la plataforma de contratación]])</f>
        <v>0</v>
      </c>
    </row>
    <row r="146" spans="1:38" ht="99.9" customHeight="1">
      <c r="A146" s="14"/>
      <c r="B146" s="206"/>
      <c r="C146" s="188"/>
      <c r="D146" s="133"/>
      <c r="E146" s="133"/>
      <c r="F146" s="33"/>
      <c r="G146" s="33"/>
      <c r="H146" s="30"/>
      <c r="I146" s="30"/>
      <c r="J146" s="30"/>
      <c r="K146" s="299"/>
      <c r="N146" s="203" t="str">
        <f>Tabla13[[#This Row],[Título del contrato]]&amp;Tabla13[[#This Row],[Nº Expediente de la plataforma de contratación]]</f>
        <v/>
      </c>
      <c r="O146" s="197"/>
      <c r="P146" s="194"/>
      <c r="Q146" s="195"/>
      <c r="R146" s="196"/>
      <c r="T146" s="208">
        <f>Tabla13[[#This Row],[Nº Expediente de la plataforma de contratación]]</f>
        <v>0</v>
      </c>
      <c r="U146" s="134">
        <f>Tabla13[[#This Row],[Importe de adjudicación (sin IVA)]]</f>
        <v>0</v>
      </c>
      <c r="V146" s="134">
        <f>Tabla13[[#This Row],[Importe IVA ]]</f>
        <v>0</v>
      </c>
      <c r="W146" s="134">
        <f>Tabla13[[#This Row],[Importe de adjudicación (IVA INCLUIDO)]]</f>
        <v>0</v>
      </c>
      <c r="X146" s="137"/>
      <c r="Y146" s="197"/>
      <c r="Z146" s="205"/>
      <c r="AK146" s="179">
        <f>COUNTIF(Tabla13[Título del contrato],Tabla13[[#This Row],[Título del contrato]])</f>
        <v>0</v>
      </c>
      <c r="AL146" s="179">
        <f>COUNTIF(Tabla13[Nº Expediente de la plataforma de contratación],Tabla13[[#This Row],[Nº Expediente de la plataforma de contratación]])</f>
        <v>0</v>
      </c>
    </row>
    <row r="147" spans="1:38" ht="99.9" customHeight="1">
      <c r="A147" s="14"/>
      <c r="B147" s="206"/>
      <c r="C147" s="188"/>
      <c r="D147" s="133"/>
      <c r="E147" s="133"/>
      <c r="F147" s="33"/>
      <c r="G147" s="33"/>
      <c r="H147" s="30"/>
      <c r="I147" s="30"/>
      <c r="J147" s="30"/>
      <c r="K147" s="299"/>
      <c r="N147" s="203" t="str">
        <f>Tabla13[[#This Row],[Título del contrato]]&amp;Tabla13[[#This Row],[Nº Expediente de la plataforma de contratación]]</f>
        <v/>
      </c>
      <c r="O147" s="197"/>
      <c r="P147" s="194"/>
      <c r="Q147" s="195"/>
      <c r="R147" s="196"/>
      <c r="T147" s="208">
        <f>Tabla13[[#This Row],[Nº Expediente de la plataforma de contratación]]</f>
        <v>0</v>
      </c>
      <c r="U147" s="134">
        <f>Tabla13[[#This Row],[Importe de adjudicación (sin IVA)]]</f>
        <v>0</v>
      </c>
      <c r="V147" s="134">
        <f>Tabla13[[#This Row],[Importe IVA ]]</f>
        <v>0</v>
      </c>
      <c r="W147" s="134">
        <f>Tabla13[[#This Row],[Importe de adjudicación (IVA INCLUIDO)]]</f>
        <v>0</v>
      </c>
      <c r="X147" s="137"/>
      <c r="Y147" s="197"/>
      <c r="Z147" s="205"/>
      <c r="AK147" s="179">
        <f>COUNTIF(Tabla13[Título del contrato],Tabla13[[#This Row],[Título del contrato]])</f>
        <v>0</v>
      </c>
      <c r="AL147" s="179">
        <f>COUNTIF(Tabla13[Nº Expediente de la plataforma de contratación],Tabla13[[#This Row],[Nº Expediente de la plataforma de contratación]])</f>
        <v>0</v>
      </c>
    </row>
    <row r="148" spans="1:38" ht="99.6" customHeight="1">
      <c r="A148" s="14"/>
      <c r="B148" s="206"/>
      <c r="C148" s="188"/>
      <c r="D148" s="133"/>
      <c r="E148" s="133"/>
      <c r="F148" s="33"/>
      <c r="G148" s="33"/>
      <c r="H148" s="30"/>
      <c r="I148" s="30"/>
      <c r="J148" s="30"/>
      <c r="K148" s="299"/>
      <c r="N148" s="203" t="str">
        <f>Tabla13[[#This Row],[Título del contrato]]&amp;Tabla13[[#This Row],[Nº Expediente de la plataforma de contratación]]</f>
        <v/>
      </c>
      <c r="O148" s="197"/>
      <c r="P148" s="194"/>
      <c r="Q148" s="195"/>
      <c r="R148" s="196"/>
      <c r="T148" s="208">
        <f>Tabla13[[#This Row],[Nº Expediente de la plataforma de contratación]]</f>
        <v>0</v>
      </c>
      <c r="U148" s="134">
        <f>Tabla13[[#This Row],[Importe de adjudicación (sin IVA)]]</f>
        <v>0</v>
      </c>
      <c r="V148" s="134">
        <f>Tabla13[[#This Row],[Importe IVA ]]</f>
        <v>0</v>
      </c>
      <c r="W148" s="134">
        <f>Tabla13[[#This Row],[Importe de adjudicación (IVA INCLUIDO)]]</f>
        <v>0</v>
      </c>
      <c r="X148" s="137"/>
      <c r="Y148" s="197"/>
      <c r="Z148" s="205"/>
      <c r="AK148" s="179">
        <f>COUNTIF(Tabla13[Título del contrato],Tabla13[[#This Row],[Título del contrato]])</f>
        <v>0</v>
      </c>
      <c r="AL148" s="179">
        <f>COUNTIF(Tabla13[Nº Expediente de la plataforma de contratación],Tabla13[[#This Row],[Nº Expediente de la plataforma de contratación]])</f>
        <v>0</v>
      </c>
    </row>
    <row r="149" spans="1:38" ht="99.6" customHeight="1">
      <c r="A149" s="14"/>
      <c r="B149" s="206"/>
      <c r="C149" s="188"/>
      <c r="D149" s="133"/>
      <c r="E149" s="133"/>
      <c r="F149" s="33"/>
      <c r="G149" s="33"/>
      <c r="H149" s="30"/>
      <c r="I149" s="30"/>
      <c r="J149" s="30"/>
      <c r="K149" s="299"/>
      <c r="N149" s="203" t="str">
        <f>Tabla13[[#This Row],[Título del contrato]]&amp;Tabla13[[#This Row],[Nº Expediente de la plataforma de contratación]]</f>
        <v/>
      </c>
      <c r="O149" s="197"/>
      <c r="P149" s="194"/>
      <c r="Q149" s="195"/>
      <c r="R149" s="196"/>
      <c r="T149" s="208">
        <f>Tabla13[[#This Row],[Nº Expediente de la plataforma de contratación]]</f>
        <v>0</v>
      </c>
      <c r="U149" s="134">
        <f>Tabla13[[#This Row],[Importe de adjudicación (sin IVA)]]</f>
        <v>0</v>
      </c>
      <c r="V149" s="134">
        <f>Tabla13[[#This Row],[Importe IVA ]]</f>
        <v>0</v>
      </c>
      <c r="W149" s="134">
        <f>Tabla13[[#This Row],[Importe de adjudicación (IVA INCLUIDO)]]</f>
        <v>0</v>
      </c>
      <c r="X149" s="137"/>
      <c r="Y149" s="197"/>
      <c r="Z149" s="205"/>
      <c r="AK149" s="179">
        <f>COUNTIF(Tabla13[Título del contrato],Tabla13[[#This Row],[Título del contrato]])</f>
        <v>0</v>
      </c>
      <c r="AL149" s="179">
        <f>COUNTIF(Tabla13[Nº Expediente de la plataforma de contratación],Tabla13[[#This Row],[Nº Expediente de la plataforma de contratación]])</f>
        <v>0</v>
      </c>
    </row>
    <row r="150" spans="1:38" ht="99.9" customHeight="1">
      <c r="A150" s="14"/>
      <c r="B150" s="206"/>
      <c r="C150" s="188"/>
      <c r="D150" s="133"/>
      <c r="E150" s="133"/>
      <c r="F150" s="33"/>
      <c r="G150" s="33"/>
      <c r="H150" s="30"/>
      <c r="I150" s="30"/>
      <c r="J150" s="30"/>
      <c r="K150" s="299"/>
      <c r="N150" s="203" t="str">
        <f>Tabla13[[#This Row],[Título del contrato]]&amp;Tabla13[[#This Row],[Nº Expediente de la plataforma de contratación]]</f>
        <v/>
      </c>
      <c r="O150" s="197"/>
      <c r="P150" s="194"/>
      <c r="Q150" s="195"/>
      <c r="R150" s="196"/>
      <c r="T150" s="208">
        <f>Tabla13[[#This Row],[Nº Expediente de la plataforma de contratación]]</f>
        <v>0</v>
      </c>
      <c r="U150" s="134">
        <f>Tabla13[[#This Row],[Importe de adjudicación (sin IVA)]]</f>
        <v>0</v>
      </c>
      <c r="V150" s="134">
        <f>Tabla13[[#This Row],[Importe IVA ]]</f>
        <v>0</v>
      </c>
      <c r="W150" s="134">
        <f>Tabla13[[#This Row],[Importe de adjudicación (IVA INCLUIDO)]]</f>
        <v>0</v>
      </c>
      <c r="X150" s="137"/>
      <c r="Y150" s="197"/>
      <c r="Z150" s="205"/>
      <c r="AK150" s="179">
        <f>COUNTIF(Tabla13[Título del contrato],Tabla13[[#This Row],[Título del contrato]])</f>
        <v>0</v>
      </c>
      <c r="AL150" s="179">
        <f>COUNTIF(Tabla13[Nº Expediente de la plataforma de contratación],Tabla13[[#This Row],[Nº Expediente de la plataforma de contratación]])</f>
        <v>0</v>
      </c>
    </row>
    <row r="151" spans="1:38" ht="99.9" customHeight="1">
      <c r="A151" s="14"/>
      <c r="B151" s="206"/>
      <c r="C151" s="188"/>
      <c r="D151" s="133"/>
      <c r="E151" s="133"/>
      <c r="F151" s="33"/>
      <c r="G151" s="33"/>
      <c r="H151" s="30"/>
      <c r="I151" s="30"/>
      <c r="J151" s="30"/>
      <c r="K151" s="299"/>
      <c r="N151" s="203" t="str">
        <f>Tabla13[[#This Row],[Título del contrato]]&amp;Tabla13[[#This Row],[Nº Expediente de la plataforma de contratación]]</f>
        <v/>
      </c>
      <c r="O151" s="197"/>
      <c r="P151" s="194"/>
      <c r="Q151" s="195"/>
      <c r="R151" s="196"/>
      <c r="T151" s="208">
        <f>Tabla13[[#This Row],[Nº Expediente de la plataforma de contratación]]</f>
        <v>0</v>
      </c>
      <c r="U151" s="134">
        <f>Tabla13[[#This Row],[Importe de adjudicación (sin IVA)]]</f>
        <v>0</v>
      </c>
      <c r="V151" s="134">
        <f>Tabla13[[#This Row],[Importe IVA ]]</f>
        <v>0</v>
      </c>
      <c r="W151" s="134">
        <f>Tabla13[[#This Row],[Importe de adjudicación (IVA INCLUIDO)]]</f>
        <v>0</v>
      </c>
      <c r="X151" s="137"/>
      <c r="Y151" s="197"/>
      <c r="Z151" s="205"/>
      <c r="AK151" s="179">
        <f>COUNTIF(Tabla13[Título del contrato],Tabla13[[#This Row],[Título del contrato]])</f>
        <v>0</v>
      </c>
      <c r="AL151" s="179">
        <f>COUNTIF(Tabla13[Nº Expediente de la plataforma de contratación],Tabla13[[#This Row],[Nº Expediente de la plataforma de contratación]])</f>
        <v>0</v>
      </c>
    </row>
    <row r="152" spans="1:38" ht="99.9" customHeight="1">
      <c r="A152" s="14"/>
      <c r="B152" s="206"/>
      <c r="C152" s="188"/>
      <c r="D152" s="133"/>
      <c r="E152" s="133"/>
      <c r="F152" s="33"/>
      <c r="G152" s="33"/>
      <c r="H152" s="30"/>
      <c r="I152" s="30"/>
      <c r="J152" s="30"/>
      <c r="K152" s="299"/>
      <c r="N152" s="203" t="str">
        <f>Tabla13[[#This Row],[Título del contrato]]&amp;Tabla13[[#This Row],[Nº Expediente de la plataforma de contratación]]</f>
        <v/>
      </c>
      <c r="O152" s="197"/>
      <c r="P152" s="194"/>
      <c r="Q152" s="195"/>
      <c r="R152" s="196"/>
      <c r="T152" s="208">
        <f>Tabla13[[#This Row],[Nº Expediente de la plataforma de contratación]]</f>
        <v>0</v>
      </c>
      <c r="U152" s="134">
        <f>Tabla13[[#This Row],[Importe de adjudicación (sin IVA)]]</f>
        <v>0</v>
      </c>
      <c r="V152" s="134">
        <f>Tabla13[[#This Row],[Importe IVA ]]</f>
        <v>0</v>
      </c>
      <c r="W152" s="134">
        <f>Tabla13[[#This Row],[Importe de adjudicación (IVA INCLUIDO)]]</f>
        <v>0</v>
      </c>
      <c r="X152" s="137"/>
      <c r="Y152" s="197"/>
      <c r="Z152" s="205"/>
      <c r="AK152" s="179">
        <f>COUNTIF(Tabla13[Título del contrato],Tabla13[[#This Row],[Título del contrato]])</f>
        <v>0</v>
      </c>
      <c r="AL152" s="179">
        <f>COUNTIF(Tabla13[Nº Expediente de la plataforma de contratación],Tabla13[[#This Row],[Nº Expediente de la plataforma de contratación]])</f>
        <v>0</v>
      </c>
    </row>
    <row r="153" spans="1:38" ht="99.6" customHeight="1">
      <c r="A153" s="14"/>
      <c r="B153" s="206"/>
      <c r="C153" s="188"/>
      <c r="D153" s="133"/>
      <c r="E153" s="133"/>
      <c r="F153" s="33"/>
      <c r="G153" s="33"/>
      <c r="H153" s="30"/>
      <c r="I153" s="30"/>
      <c r="J153" s="30"/>
      <c r="K153" s="299"/>
      <c r="N153" s="203" t="str">
        <f>Tabla13[[#This Row],[Título del contrato]]&amp;Tabla13[[#This Row],[Nº Expediente de la plataforma de contratación]]</f>
        <v/>
      </c>
      <c r="O153" s="197"/>
      <c r="P153" s="194"/>
      <c r="Q153" s="195"/>
      <c r="R153" s="196"/>
      <c r="T153" s="208">
        <f>Tabla13[[#This Row],[Nº Expediente de la plataforma de contratación]]</f>
        <v>0</v>
      </c>
      <c r="U153" s="134">
        <f>Tabla13[[#This Row],[Importe de adjudicación (sin IVA)]]</f>
        <v>0</v>
      </c>
      <c r="V153" s="134">
        <f>Tabla13[[#This Row],[Importe IVA ]]</f>
        <v>0</v>
      </c>
      <c r="W153" s="134">
        <f>Tabla13[[#This Row],[Importe de adjudicación (IVA INCLUIDO)]]</f>
        <v>0</v>
      </c>
      <c r="X153" s="137"/>
      <c r="Y153" s="197"/>
      <c r="Z153" s="205"/>
      <c r="AK153" s="179">
        <f>COUNTIF(Tabla13[Título del contrato],Tabla13[[#This Row],[Título del contrato]])</f>
        <v>0</v>
      </c>
      <c r="AL153" s="179">
        <f>COUNTIF(Tabla13[Nº Expediente de la plataforma de contratación],Tabla13[[#This Row],[Nº Expediente de la plataforma de contratación]])</f>
        <v>0</v>
      </c>
    </row>
    <row r="154" spans="1:38" ht="99.9" customHeight="1">
      <c r="A154" s="14"/>
      <c r="B154" s="206"/>
      <c r="C154" s="188"/>
      <c r="D154" s="133"/>
      <c r="E154" s="133"/>
      <c r="F154" s="33"/>
      <c r="G154" s="33"/>
      <c r="H154" s="30"/>
      <c r="I154" s="30"/>
      <c r="J154" s="30"/>
      <c r="K154" s="299"/>
      <c r="N154" s="203" t="str">
        <f>Tabla13[[#This Row],[Título del contrato]]&amp;Tabla13[[#This Row],[Nº Expediente de la plataforma de contratación]]</f>
        <v/>
      </c>
      <c r="O154" s="197"/>
      <c r="P154" s="194"/>
      <c r="Q154" s="195"/>
      <c r="R154" s="196"/>
      <c r="T154" s="208">
        <f>Tabla13[[#This Row],[Nº Expediente de la plataforma de contratación]]</f>
        <v>0</v>
      </c>
      <c r="U154" s="134">
        <f>Tabla13[[#This Row],[Importe de adjudicación (sin IVA)]]</f>
        <v>0</v>
      </c>
      <c r="V154" s="134">
        <f>Tabla13[[#This Row],[Importe IVA ]]</f>
        <v>0</v>
      </c>
      <c r="W154" s="134">
        <f>Tabla13[[#This Row],[Importe de adjudicación (IVA INCLUIDO)]]</f>
        <v>0</v>
      </c>
      <c r="X154" s="137"/>
      <c r="Y154" s="197"/>
      <c r="Z154" s="205"/>
      <c r="AK154" s="179">
        <f>COUNTIF(Tabla13[Título del contrato],Tabla13[[#This Row],[Título del contrato]])</f>
        <v>0</v>
      </c>
      <c r="AL154" s="179">
        <f>COUNTIF(Tabla13[Nº Expediente de la plataforma de contratación],Tabla13[[#This Row],[Nº Expediente de la plataforma de contratación]])</f>
        <v>0</v>
      </c>
    </row>
    <row r="155" spans="1:38" ht="99.9" customHeight="1">
      <c r="A155" s="14"/>
      <c r="B155" s="206"/>
      <c r="C155" s="188"/>
      <c r="D155" s="133"/>
      <c r="E155" s="133"/>
      <c r="F155" s="33"/>
      <c r="G155" s="33"/>
      <c r="H155" s="30"/>
      <c r="I155" s="30"/>
      <c r="J155" s="30"/>
      <c r="K155" s="299"/>
      <c r="N155" s="203" t="str">
        <f>Tabla13[[#This Row],[Título del contrato]]&amp;Tabla13[[#This Row],[Nº Expediente de la plataforma de contratación]]</f>
        <v/>
      </c>
      <c r="O155" s="197"/>
      <c r="P155" s="194"/>
      <c r="Q155" s="195"/>
      <c r="R155" s="196"/>
      <c r="T155" s="208">
        <f>Tabla13[[#This Row],[Nº Expediente de la plataforma de contratación]]</f>
        <v>0</v>
      </c>
      <c r="U155" s="134">
        <f>Tabla13[[#This Row],[Importe de adjudicación (sin IVA)]]</f>
        <v>0</v>
      </c>
      <c r="V155" s="134">
        <f>Tabla13[[#This Row],[Importe IVA ]]</f>
        <v>0</v>
      </c>
      <c r="W155" s="134">
        <f>Tabla13[[#This Row],[Importe de adjudicación (IVA INCLUIDO)]]</f>
        <v>0</v>
      </c>
      <c r="X155" s="137"/>
      <c r="Y155" s="197"/>
      <c r="Z155" s="205"/>
      <c r="AK155" s="179">
        <f>COUNTIF(Tabla13[Título del contrato],Tabla13[[#This Row],[Título del contrato]])</f>
        <v>0</v>
      </c>
      <c r="AL155" s="179">
        <f>COUNTIF(Tabla13[Nº Expediente de la plataforma de contratación],Tabla13[[#This Row],[Nº Expediente de la plataforma de contratación]])</f>
        <v>0</v>
      </c>
    </row>
    <row r="156" spans="1:38" ht="99.9" customHeight="1">
      <c r="A156" s="14"/>
      <c r="B156" s="206"/>
      <c r="C156" s="188"/>
      <c r="D156" s="133"/>
      <c r="E156" s="133"/>
      <c r="F156" s="33"/>
      <c r="G156" s="33"/>
      <c r="H156" s="30"/>
      <c r="I156" s="30"/>
      <c r="J156" s="30"/>
      <c r="K156" s="299"/>
      <c r="N156" s="203" t="str">
        <f>Tabla13[[#This Row],[Título del contrato]]&amp;Tabla13[[#This Row],[Nº Expediente de la plataforma de contratación]]</f>
        <v/>
      </c>
      <c r="O156" s="197"/>
      <c r="P156" s="194"/>
      <c r="Q156" s="195"/>
      <c r="R156" s="196"/>
      <c r="T156" s="208">
        <f>Tabla13[[#This Row],[Nº Expediente de la plataforma de contratación]]</f>
        <v>0</v>
      </c>
      <c r="U156" s="134">
        <f>Tabla13[[#This Row],[Importe de adjudicación (sin IVA)]]</f>
        <v>0</v>
      </c>
      <c r="V156" s="134">
        <f>Tabla13[[#This Row],[Importe IVA ]]</f>
        <v>0</v>
      </c>
      <c r="W156" s="134">
        <f>Tabla13[[#This Row],[Importe de adjudicación (IVA INCLUIDO)]]</f>
        <v>0</v>
      </c>
      <c r="X156" s="137"/>
      <c r="Y156" s="197"/>
      <c r="Z156" s="205"/>
      <c r="AK156" s="179">
        <f>COUNTIF(Tabla13[Título del contrato],Tabla13[[#This Row],[Título del contrato]])</f>
        <v>0</v>
      </c>
      <c r="AL156" s="179">
        <f>COUNTIF(Tabla13[Nº Expediente de la plataforma de contratación],Tabla13[[#This Row],[Nº Expediente de la plataforma de contratación]])</f>
        <v>0</v>
      </c>
    </row>
    <row r="157" spans="1:38" ht="99.9" customHeight="1">
      <c r="A157" s="14"/>
      <c r="B157" s="206"/>
      <c r="C157" s="188"/>
      <c r="D157" s="133"/>
      <c r="E157" s="133"/>
      <c r="F157" s="33"/>
      <c r="G157" s="33"/>
      <c r="H157" s="30"/>
      <c r="I157" s="30"/>
      <c r="J157" s="30"/>
      <c r="K157" s="299"/>
      <c r="N157" s="203" t="str">
        <f>Tabla13[[#This Row],[Título del contrato]]&amp;Tabla13[[#This Row],[Nº Expediente de la plataforma de contratación]]</f>
        <v/>
      </c>
      <c r="O157" s="197"/>
      <c r="P157" s="194"/>
      <c r="Q157" s="195"/>
      <c r="R157" s="196"/>
      <c r="T157" s="208">
        <f>Tabla13[[#This Row],[Nº Expediente de la plataforma de contratación]]</f>
        <v>0</v>
      </c>
      <c r="U157" s="134">
        <f>Tabla13[[#This Row],[Importe de adjudicación (sin IVA)]]</f>
        <v>0</v>
      </c>
      <c r="V157" s="134">
        <f>Tabla13[[#This Row],[Importe IVA ]]</f>
        <v>0</v>
      </c>
      <c r="W157" s="134">
        <f>Tabla13[[#This Row],[Importe de adjudicación (IVA INCLUIDO)]]</f>
        <v>0</v>
      </c>
      <c r="X157" s="137"/>
      <c r="Y157" s="197"/>
      <c r="Z157" s="205"/>
      <c r="AK157" s="179">
        <f>COUNTIF(Tabla13[Título del contrato],Tabla13[[#This Row],[Título del contrato]])</f>
        <v>0</v>
      </c>
      <c r="AL157" s="179">
        <f>COUNTIF(Tabla13[Nº Expediente de la plataforma de contratación],Tabla13[[#This Row],[Nº Expediente de la plataforma de contratación]])</f>
        <v>0</v>
      </c>
    </row>
    <row r="158" spans="1:38" ht="99.9" customHeight="1">
      <c r="A158" s="14"/>
      <c r="B158" s="206"/>
      <c r="C158" s="188"/>
      <c r="D158" s="133"/>
      <c r="E158" s="133"/>
      <c r="F158" s="33"/>
      <c r="G158" s="33"/>
      <c r="H158" s="30"/>
      <c r="I158" s="30"/>
      <c r="J158" s="30"/>
      <c r="K158" s="299"/>
      <c r="N158" s="203" t="str">
        <f>Tabla13[[#This Row],[Título del contrato]]&amp;Tabla13[[#This Row],[Nº Expediente de la plataforma de contratación]]</f>
        <v/>
      </c>
      <c r="O158" s="197"/>
      <c r="P158" s="194"/>
      <c r="Q158" s="195"/>
      <c r="R158" s="196"/>
      <c r="T158" s="208">
        <f>Tabla13[[#This Row],[Nº Expediente de la plataforma de contratación]]</f>
        <v>0</v>
      </c>
      <c r="U158" s="134">
        <f>Tabla13[[#This Row],[Importe de adjudicación (sin IVA)]]</f>
        <v>0</v>
      </c>
      <c r="V158" s="134">
        <f>Tabla13[[#This Row],[Importe IVA ]]</f>
        <v>0</v>
      </c>
      <c r="W158" s="134">
        <f>Tabla13[[#This Row],[Importe de adjudicación (IVA INCLUIDO)]]</f>
        <v>0</v>
      </c>
      <c r="X158" s="137"/>
      <c r="Y158" s="197"/>
      <c r="Z158" s="205"/>
      <c r="AK158" s="179">
        <f>COUNTIF(Tabla13[Título del contrato],Tabla13[[#This Row],[Título del contrato]])</f>
        <v>0</v>
      </c>
      <c r="AL158" s="179">
        <f>COUNTIF(Tabla13[Nº Expediente de la plataforma de contratación],Tabla13[[#This Row],[Nº Expediente de la plataforma de contratación]])</f>
        <v>0</v>
      </c>
    </row>
    <row r="159" spans="1:38" ht="99.9" customHeight="1">
      <c r="A159" s="14"/>
      <c r="B159" s="206"/>
      <c r="C159" s="188"/>
      <c r="D159" s="133"/>
      <c r="E159" s="133"/>
      <c r="F159" s="33"/>
      <c r="G159" s="33"/>
      <c r="H159" s="30"/>
      <c r="I159" s="30"/>
      <c r="J159" s="30"/>
      <c r="K159" s="299"/>
      <c r="N159" s="203" t="str">
        <f>Tabla13[[#This Row],[Título del contrato]]&amp;Tabla13[[#This Row],[Nº Expediente de la plataforma de contratación]]</f>
        <v/>
      </c>
      <c r="O159" s="197"/>
      <c r="P159" s="194"/>
      <c r="Q159" s="195"/>
      <c r="R159" s="196"/>
      <c r="T159" s="208">
        <f>Tabla13[[#This Row],[Nº Expediente de la plataforma de contratación]]</f>
        <v>0</v>
      </c>
      <c r="U159" s="134">
        <f>Tabla13[[#This Row],[Importe de adjudicación (sin IVA)]]</f>
        <v>0</v>
      </c>
      <c r="V159" s="134">
        <f>Tabla13[[#This Row],[Importe IVA ]]</f>
        <v>0</v>
      </c>
      <c r="W159" s="134">
        <f>Tabla13[[#This Row],[Importe de adjudicación (IVA INCLUIDO)]]</f>
        <v>0</v>
      </c>
      <c r="X159" s="137"/>
      <c r="Y159" s="197"/>
      <c r="Z159" s="205"/>
      <c r="AK159" s="179">
        <f>COUNTIF(Tabla13[Título del contrato],Tabla13[[#This Row],[Título del contrato]])</f>
        <v>0</v>
      </c>
      <c r="AL159" s="179">
        <f>COUNTIF(Tabla13[Nº Expediente de la plataforma de contratación],Tabla13[[#This Row],[Nº Expediente de la plataforma de contratación]])</f>
        <v>0</v>
      </c>
    </row>
    <row r="160" spans="1:38" ht="99.9" customHeight="1">
      <c r="A160" s="14"/>
      <c r="B160" s="206"/>
      <c r="C160" s="188"/>
      <c r="D160" s="133"/>
      <c r="E160" s="133"/>
      <c r="F160" s="33"/>
      <c r="G160" s="33"/>
      <c r="H160" s="30"/>
      <c r="I160" s="30"/>
      <c r="J160" s="30"/>
      <c r="K160" s="299"/>
      <c r="N160" s="203" t="str">
        <f>Tabla13[[#This Row],[Título del contrato]]&amp;Tabla13[[#This Row],[Nº Expediente de la plataforma de contratación]]</f>
        <v/>
      </c>
      <c r="O160" s="197"/>
      <c r="P160" s="194"/>
      <c r="Q160" s="195"/>
      <c r="R160" s="196"/>
      <c r="T160" s="208">
        <f>Tabla13[[#This Row],[Nº Expediente de la plataforma de contratación]]</f>
        <v>0</v>
      </c>
      <c r="U160" s="134">
        <f>Tabla13[[#This Row],[Importe de adjudicación (sin IVA)]]</f>
        <v>0</v>
      </c>
      <c r="V160" s="134">
        <f>Tabla13[[#This Row],[Importe IVA ]]</f>
        <v>0</v>
      </c>
      <c r="W160" s="134">
        <f>Tabla13[[#This Row],[Importe de adjudicación (IVA INCLUIDO)]]</f>
        <v>0</v>
      </c>
      <c r="X160" s="137"/>
      <c r="Y160" s="197"/>
      <c r="Z160" s="205"/>
      <c r="AK160" s="179">
        <f>COUNTIF(Tabla13[Título del contrato],Tabla13[[#This Row],[Título del contrato]])</f>
        <v>0</v>
      </c>
      <c r="AL160" s="179">
        <f>COUNTIF(Tabla13[Nº Expediente de la plataforma de contratación],Tabla13[[#This Row],[Nº Expediente de la plataforma de contratación]])</f>
        <v>0</v>
      </c>
    </row>
    <row r="161" spans="1:38" ht="99.9" customHeight="1">
      <c r="A161" s="14"/>
      <c r="B161" s="206"/>
      <c r="C161" s="188"/>
      <c r="D161" s="133"/>
      <c r="E161" s="133"/>
      <c r="F161" s="33"/>
      <c r="G161" s="33"/>
      <c r="H161" s="30"/>
      <c r="I161" s="30"/>
      <c r="J161" s="30"/>
      <c r="K161" s="299"/>
      <c r="N161" s="203" t="str">
        <f>Tabla13[[#This Row],[Título del contrato]]&amp;Tabla13[[#This Row],[Nº Expediente de la plataforma de contratación]]</f>
        <v/>
      </c>
      <c r="O161" s="197"/>
      <c r="P161" s="194"/>
      <c r="Q161" s="195"/>
      <c r="R161" s="196"/>
      <c r="T161" s="208">
        <f>Tabla13[[#This Row],[Nº Expediente de la plataforma de contratación]]</f>
        <v>0</v>
      </c>
      <c r="U161" s="134">
        <f>Tabla13[[#This Row],[Importe de adjudicación (sin IVA)]]</f>
        <v>0</v>
      </c>
      <c r="V161" s="134">
        <f>Tabla13[[#This Row],[Importe IVA ]]</f>
        <v>0</v>
      </c>
      <c r="W161" s="134">
        <f>Tabla13[[#This Row],[Importe de adjudicación (IVA INCLUIDO)]]</f>
        <v>0</v>
      </c>
      <c r="X161" s="137"/>
      <c r="Y161" s="197"/>
      <c r="Z161" s="205"/>
      <c r="AK161" s="179">
        <f>COUNTIF(Tabla13[Título del contrato],Tabla13[[#This Row],[Título del contrato]])</f>
        <v>0</v>
      </c>
      <c r="AL161" s="179">
        <f>COUNTIF(Tabla13[Nº Expediente de la plataforma de contratación],Tabla13[[#This Row],[Nº Expediente de la plataforma de contratación]])</f>
        <v>0</v>
      </c>
    </row>
    <row r="162" spans="1:38" ht="99.9" customHeight="1">
      <c r="A162" s="14"/>
      <c r="B162" s="206"/>
      <c r="C162" s="188"/>
      <c r="D162" s="133"/>
      <c r="E162" s="133"/>
      <c r="F162" s="33"/>
      <c r="G162" s="33"/>
      <c r="H162" s="30"/>
      <c r="I162" s="30"/>
      <c r="J162" s="30"/>
      <c r="K162" s="299"/>
      <c r="N162" s="203" t="str">
        <f>Tabla13[[#This Row],[Título del contrato]]&amp;Tabla13[[#This Row],[Nº Expediente de la plataforma de contratación]]</f>
        <v/>
      </c>
      <c r="O162" s="197"/>
      <c r="P162" s="194"/>
      <c r="Q162" s="195"/>
      <c r="R162" s="196"/>
      <c r="T162" s="208">
        <f>Tabla13[[#This Row],[Nº Expediente de la plataforma de contratación]]</f>
        <v>0</v>
      </c>
      <c r="U162" s="134">
        <f>Tabla13[[#This Row],[Importe de adjudicación (sin IVA)]]</f>
        <v>0</v>
      </c>
      <c r="V162" s="134">
        <f>Tabla13[[#This Row],[Importe IVA ]]</f>
        <v>0</v>
      </c>
      <c r="W162" s="134">
        <f>Tabla13[[#This Row],[Importe de adjudicación (IVA INCLUIDO)]]</f>
        <v>0</v>
      </c>
      <c r="X162" s="137"/>
      <c r="Y162" s="197"/>
      <c r="Z162" s="205"/>
      <c r="AK162" s="179">
        <f>COUNTIF(Tabla13[Título del contrato],Tabla13[[#This Row],[Título del contrato]])</f>
        <v>0</v>
      </c>
      <c r="AL162" s="179">
        <f>COUNTIF(Tabla13[Nº Expediente de la plataforma de contratación],Tabla13[[#This Row],[Nº Expediente de la plataforma de contratación]])</f>
        <v>0</v>
      </c>
    </row>
    <row r="163" spans="1:38" ht="99.9" customHeight="1">
      <c r="A163" s="14"/>
      <c r="B163" s="206"/>
      <c r="C163" s="188"/>
      <c r="D163" s="133"/>
      <c r="E163" s="133"/>
      <c r="F163" s="33"/>
      <c r="G163" s="33"/>
      <c r="H163" s="30"/>
      <c r="I163" s="30"/>
      <c r="J163" s="30"/>
      <c r="K163" s="299"/>
      <c r="N163" s="203" t="str">
        <f>Tabla13[[#This Row],[Título del contrato]]&amp;Tabla13[[#This Row],[Nº Expediente de la plataforma de contratación]]</f>
        <v/>
      </c>
      <c r="O163" s="197"/>
      <c r="P163" s="194"/>
      <c r="Q163" s="195"/>
      <c r="R163" s="196"/>
      <c r="T163" s="208">
        <f>Tabla13[[#This Row],[Nº Expediente de la plataforma de contratación]]</f>
        <v>0</v>
      </c>
      <c r="U163" s="134">
        <f>Tabla13[[#This Row],[Importe de adjudicación (sin IVA)]]</f>
        <v>0</v>
      </c>
      <c r="V163" s="134">
        <f>Tabla13[[#This Row],[Importe IVA ]]</f>
        <v>0</v>
      </c>
      <c r="W163" s="134">
        <f>Tabla13[[#This Row],[Importe de adjudicación (IVA INCLUIDO)]]</f>
        <v>0</v>
      </c>
      <c r="X163" s="137"/>
      <c r="Y163" s="197"/>
      <c r="Z163" s="205"/>
      <c r="AK163" s="179">
        <f>COUNTIF(Tabla13[Título del contrato],Tabla13[[#This Row],[Título del contrato]])</f>
        <v>0</v>
      </c>
      <c r="AL163" s="179">
        <f>COUNTIF(Tabla13[Nº Expediente de la plataforma de contratación],Tabla13[[#This Row],[Nº Expediente de la plataforma de contratación]])</f>
        <v>0</v>
      </c>
    </row>
    <row r="164" spans="1:38" ht="99.9" customHeight="1">
      <c r="A164" s="14"/>
      <c r="B164" s="206"/>
      <c r="C164" s="188"/>
      <c r="D164" s="133"/>
      <c r="E164" s="133"/>
      <c r="F164" s="33"/>
      <c r="G164" s="33"/>
      <c r="H164" s="30"/>
      <c r="I164" s="30"/>
      <c r="J164" s="30"/>
      <c r="K164" s="299"/>
      <c r="N164" s="203" t="str">
        <f>Tabla13[[#This Row],[Título del contrato]]&amp;Tabla13[[#This Row],[Nº Expediente de la plataforma de contratación]]</f>
        <v/>
      </c>
      <c r="O164" s="197"/>
      <c r="P164" s="194"/>
      <c r="Q164" s="195"/>
      <c r="R164" s="196"/>
      <c r="T164" s="208">
        <f>Tabla13[[#This Row],[Nº Expediente de la plataforma de contratación]]</f>
        <v>0</v>
      </c>
      <c r="U164" s="134">
        <f>Tabla13[[#This Row],[Importe de adjudicación (sin IVA)]]</f>
        <v>0</v>
      </c>
      <c r="V164" s="134">
        <f>Tabla13[[#This Row],[Importe IVA ]]</f>
        <v>0</v>
      </c>
      <c r="W164" s="134">
        <f>Tabla13[[#This Row],[Importe de adjudicación (IVA INCLUIDO)]]</f>
        <v>0</v>
      </c>
      <c r="X164" s="137"/>
      <c r="Y164" s="197"/>
      <c r="Z164" s="205"/>
      <c r="AK164" s="179">
        <f>COUNTIF(Tabla13[Título del contrato],Tabla13[[#This Row],[Título del contrato]])</f>
        <v>0</v>
      </c>
      <c r="AL164" s="179">
        <f>COUNTIF(Tabla13[Nº Expediente de la plataforma de contratación],Tabla13[[#This Row],[Nº Expediente de la plataforma de contratación]])</f>
        <v>0</v>
      </c>
    </row>
    <row r="165" spans="1:38" ht="99.9" customHeight="1" thickBot="1">
      <c r="A165" s="14"/>
      <c r="B165" s="206"/>
      <c r="C165" s="207"/>
      <c r="D165" s="185"/>
      <c r="E165" s="185"/>
      <c r="F165" s="184"/>
      <c r="G165" s="184"/>
      <c r="H165" s="186"/>
      <c r="I165" s="186"/>
      <c r="J165" s="186"/>
      <c r="K165" s="300"/>
      <c r="N165" s="203" t="str">
        <f>Tabla13[[#This Row],[Título del contrato]]&amp;Tabla13[[#This Row],[Nº Expediente de la plataforma de contratación]]</f>
        <v/>
      </c>
      <c r="O165" s="197"/>
      <c r="P165" s="194"/>
      <c r="Q165" s="195"/>
      <c r="R165" s="196"/>
      <c r="T165" s="208">
        <f>Tabla13[[#This Row],[Nº Expediente de la plataforma de contratación]]</f>
        <v>0</v>
      </c>
      <c r="U165" s="134">
        <f>Tabla13[[#This Row],[Importe de adjudicación (sin IVA)]]</f>
        <v>0</v>
      </c>
      <c r="V165" s="134">
        <f>Tabla13[[#This Row],[Importe IVA ]]</f>
        <v>0</v>
      </c>
      <c r="W165" s="134">
        <f>Tabla13[[#This Row],[Importe de adjudicación (IVA INCLUIDO)]]</f>
        <v>0</v>
      </c>
      <c r="X165" s="137"/>
      <c r="Y165" s="197"/>
      <c r="Z165" s="205"/>
      <c r="AK165" s="179">
        <f>COUNTIF(Tabla13[Título del contrato],Tabla13[[#This Row],[Título del contrato]])</f>
        <v>0</v>
      </c>
      <c r="AL165" s="179">
        <f>COUNTIF(Tabla13[Nº Expediente de la plataforma de contratación],Tabla13[[#This Row],[Nº Expediente de la plataforma de contratación]])</f>
        <v>0</v>
      </c>
    </row>
    <row r="166" spans="1:38">
      <c r="J166" s="24"/>
      <c r="S166" s="203" t="e">
        <f>Tabla13[[#This Row],[Título del contrato]]&amp;Tabla13[[#This Row],[Nº Expediente de la plataforma de contratación]]</f>
        <v>#VALUE!</v>
      </c>
      <c r="T166" s="208" t="e">
        <f>Tabla13[[#This Row],[Nº Expediente de la plataforma de contratación]]</f>
        <v>#VALUE!</v>
      </c>
      <c r="U166" s="134" t="e">
        <f>Tabla13[[#This Row],[Importe IVA ]]</f>
        <v>#VALUE!</v>
      </c>
      <c r="V166" s="134" t="e">
        <f>Tabla13[[#This Row],[Importe de adjudicación (IVA INCLUIDO)]]</f>
        <v>#VALUE!</v>
      </c>
      <c r="W166" s="137"/>
      <c r="AK166" s="179"/>
    </row>
    <row r="167" spans="1:38">
      <c r="J167" s="24"/>
      <c r="S167" s="203" t="e">
        <f>Tabla13[[#This Row],[Título del contrato]]&amp;Tabla13[[#This Row],[Nº Expediente de la plataforma de contratación]]</f>
        <v>#VALUE!</v>
      </c>
      <c r="T167" s="208" t="e">
        <f>Tabla13[[#This Row],[Nº Expediente de la plataforma de contratación]]</f>
        <v>#VALUE!</v>
      </c>
      <c r="U167" s="134" t="e">
        <f>Tabla13[[#This Row],[Importe IVA ]]</f>
        <v>#VALUE!</v>
      </c>
      <c r="V167" s="134" t="e">
        <f>Tabla13[[#This Row],[Importe de adjudicación (IVA INCLUIDO)]]</f>
        <v>#VALUE!</v>
      </c>
      <c r="W167" s="137"/>
      <c r="AK167" s="179"/>
    </row>
    <row r="168" spans="1:38">
      <c r="J168" s="24"/>
      <c r="S168" s="203" t="e">
        <f>Tabla13[[#This Row],[Título del contrato]]&amp;Tabla13[[#This Row],[Nº Expediente de la plataforma de contratación]]</f>
        <v>#VALUE!</v>
      </c>
      <c r="T168" s="208" t="e">
        <f>Tabla13[[#This Row],[Nº Expediente de la plataforma de contratación]]</f>
        <v>#VALUE!</v>
      </c>
      <c r="U168" s="134" t="e">
        <f>Tabla13[[#This Row],[Importe IVA ]]</f>
        <v>#VALUE!</v>
      </c>
      <c r="V168" s="134" t="e">
        <f>Tabla13[[#This Row],[Importe de adjudicación (IVA INCLUIDO)]]</f>
        <v>#VALUE!</v>
      </c>
      <c r="W168" s="137"/>
      <c r="AK168" s="179"/>
    </row>
    <row r="169" spans="1:38">
      <c r="J169" s="24"/>
      <c r="S169" s="203" t="e">
        <f>Tabla13[[#This Row],[Título del contrato]]&amp;Tabla13[[#This Row],[Nº Expediente de la plataforma de contratación]]</f>
        <v>#VALUE!</v>
      </c>
      <c r="T169" s="208" t="e">
        <f>Tabla13[[#This Row],[Nº Expediente de la plataforma de contratación]]</f>
        <v>#VALUE!</v>
      </c>
      <c r="U169" s="134" t="e">
        <f>Tabla13[[#This Row],[Importe IVA ]]</f>
        <v>#VALUE!</v>
      </c>
      <c r="V169" s="134" t="e">
        <f>Tabla13[[#This Row],[Importe de adjudicación (IVA INCLUIDO)]]</f>
        <v>#VALUE!</v>
      </c>
      <c r="W169" s="137"/>
      <c r="AK169" s="179"/>
    </row>
    <row r="170" spans="1:38">
      <c r="J170" s="24"/>
      <c r="S170" s="203" t="e">
        <f>Tabla13[[#This Row],[Título del contrato]]&amp;Tabla13[[#This Row],[Nº Expediente de la plataforma de contratación]]</f>
        <v>#VALUE!</v>
      </c>
      <c r="T170" s="208" t="e">
        <f>Tabla13[[#This Row],[Nº Expediente de la plataforma de contratación]]</f>
        <v>#VALUE!</v>
      </c>
      <c r="U170" s="134" t="e">
        <f>Tabla13[[#This Row],[Importe IVA ]]</f>
        <v>#VALUE!</v>
      </c>
      <c r="V170" s="134" t="e">
        <f>Tabla13[[#This Row],[Importe de adjudicación (IVA INCLUIDO)]]</f>
        <v>#VALUE!</v>
      </c>
      <c r="W170" s="137"/>
      <c r="AK170" s="179"/>
    </row>
    <row r="171" spans="1:38">
      <c r="J171" s="24"/>
      <c r="S171" s="203" t="e">
        <f>Tabla13[[#This Row],[Título del contrato]]&amp;Tabla13[[#This Row],[Nº Expediente de la plataforma de contratación]]</f>
        <v>#VALUE!</v>
      </c>
      <c r="T171" s="208" t="e">
        <f>Tabla13[[#This Row],[Nº Expediente de la plataforma de contratación]]</f>
        <v>#VALUE!</v>
      </c>
      <c r="U171" s="134" t="e">
        <f>Tabla13[[#This Row],[Importe IVA ]]</f>
        <v>#VALUE!</v>
      </c>
      <c r="V171" s="134" t="e">
        <f>Tabla13[[#This Row],[Importe de adjudicación (IVA INCLUIDO)]]</f>
        <v>#VALUE!</v>
      </c>
      <c r="W171" s="137"/>
      <c r="AK171" s="179"/>
    </row>
    <row r="172" spans="1:38">
      <c r="J172" s="24"/>
      <c r="S172" s="203" t="e">
        <f>Tabla13[[#This Row],[Título del contrato]]&amp;Tabla13[[#This Row],[Nº Expediente de la plataforma de contratación]]</f>
        <v>#VALUE!</v>
      </c>
      <c r="T172" s="208" t="e">
        <f>Tabla13[[#This Row],[Nº Expediente de la plataforma de contratación]]</f>
        <v>#VALUE!</v>
      </c>
      <c r="U172" s="134" t="e">
        <f>Tabla13[[#This Row],[Importe IVA ]]</f>
        <v>#VALUE!</v>
      </c>
      <c r="V172" s="134" t="e">
        <f>Tabla13[[#This Row],[Importe de adjudicación (IVA INCLUIDO)]]</f>
        <v>#VALUE!</v>
      </c>
      <c r="W172" s="137"/>
      <c r="AK172" s="179"/>
    </row>
    <row r="173" spans="1:38">
      <c r="J173" s="24"/>
      <c r="S173" s="203" t="e">
        <f>Tabla13[[#This Row],[Título del contrato]]&amp;Tabla13[[#This Row],[Nº Expediente de la plataforma de contratación]]</f>
        <v>#VALUE!</v>
      </c>
      <c r="T173" s="208" t="e">
        <f>Tabla13[[#This Row],[Nº Expediente de la plataforma de contratación]]</f>
        <v>#VALUE!</v>
      </c>
      <c r="U173" s="134" t="e">
        <f>Tabla13[[#This Row],[Importe IVA ]]</f>
        <v>#VALUE!</v>
      </c>
      <c r="V173" s="134" t="e">
        <f>Tabla13[[#This Row],[Importe de adjudicación (IVA INCLUIDO)]]</f>
        <v>#VALUE!</v>
      </c>
      <c r="W173" s="137"/>
      <c r="AK173" s="179"/>
    </row>
    <row r="174" spans="1:38">
      <c r="J174" s="24"/>
      <c r="S174" s="203" t="e">
        <f>Tabla13[[#This Row],[Título del contrato]]&amp;Tabla13[[#This Row],[Nº Expediente de la plataforma de contratación]]</f>
        <v>#VALUE!</v>
      </c>
      <c r="T174" s="208" t="e">
        <f>Tabla13[[#This Row],[Nº Expediente de la plataforma de contratación]]</f>
        <v>#VALUE!</v>
      </c>
      <c r="U174" s="134" t="e">
        <f>Tabla13[[#This Row],[Importe IVA ]]</f>
        <v>#VALUE!</v>
      </c>
      <c r="V174" s="134" t="e">
        <f>Tabla13[[#This Row],[Importe de adjudicación (IVA INCLUIDO)]]</f>
        <v>#VALUE!</v>
      </c>
      <c r="W174" s="137"/>
      <c r="AK174" s="179"/>
    </row>
    <row r="175" spans="1:38">
      <c r="J175" s="24"/>
      <c r="S175" s="203" t="e">
        <f>Tabla13[[#This Row],[Título del contrato]]&amp;Tabla13[[#This Row],[Nº Expediente de la plataforma de contratación]]</f>
        <v>#VALUE!</v>
      </c>
      <c r="T175" s="208" t="e">
        <f>Tabla13[[#This Row],[Nº Expediente de la plataforma de contratación]]</f>
        <v>#VALUE!</v>
      </c>
      <c r="U175" s="134" t="e">
        <f>Tabla13[[#This Row],[Importe IVA ]]</f>
        <v>#VALUE!</v>
      </c>
      <c r="V175" s="134" t="e">
        <f>Tabla13[[#This Row],[Importe de adjudicación (IVA INCLUIDO)]]</f>
        <v>#VALUE!</v>
      </c>
      <c r="W175" s="137"/>
      <c r="AK175" s="179"/>
    </row>
    <row r="176" spans="1:38">
      <c r="J176" s="24"/>
      <c r="S176" s="203" t="e">
        <f>Tabla13[[#This Row],[Título del contrato]]&amp;Tabla13[[#This Row],[Nº Expediente de la plataforma de contratación]]</f>
        <v>#VALUE!</v>
      </c>
      <c r="T176" s="208" t="e">
        <f>Tabla13[[#This Row],[Nº Expediente de la plataforma de contratación]]</f>
        <v>#VALUE!</v>
      </c>
      <c r="U176" s="134" t="e">
        <f>Tabla13[[#This Row],[Importe IVA ]]</f>
        <v>#VALUE!</v>
      </c>
      <c r="V176" s="134" t="e">
        <f>Tabla13[[#This Row],[Importe de adjudicación (IVA INCLUIDO)]]</f>
        <v>#VALUE!</v>
      </c>
      <c r="W176" s="137"/>
      <c r="AK176" s="179"/>
    </row>
    <row r="177" spans="10:23">
      <c r="J177" s="24"/>
      <c r="S177" s="203" t="e">
        <f>Tabla13[[#This Row],[Título del contrato]]&amp;Tabla13[[#This Row],[Nº Expediente de la plataforma de contratación]]</f>
        <v>#VALUE!</v>
      </c>
      <c r="T177" s="208" t="e">
        <f>Tabla13[[#This Row],[Nº Expediente de la plataforma de contratación]]</f>
        <v>#VALUE!</v>
      </c>
      <c r="U177" s="134" t="e">
        <f>Tabla13[[#This Row],[Importe IVA ]]</f>
        <v>#VALUE!</v>
      </c>
      <c r="V177" s="134" t="e">
        <f>Tabla13[[#This Row],[Importe de adjudicación (IVA INCLUIDO)]]</f>
        <v>#VALUE!</v>
      </c>
      <c r="W177" s="137"/>
    </row>
    <row r="178" spans="10:23">
      <c r="J178" s="24"/>
      <c r="S178" s="203" t="e">
        <f>Tabla13[[#This Row],[Título del contrato]]&amp;Tabla13[[#This Row],[Nº Expediente de la plataforma de contratación]]</f>
        <v>#VALUE!</v>
      </c>
      <c r="T178" s="208" t="e">
        <f>Tabla13[[#This Row],[Nº Expediente de la plataforma de contratación]]</f>
        <v>#VALUE!</v>
      </c>
      <c r="U178" s="134" t="e">
        <f>Tabla13[[#This Row],[Importe IVA ]]</f>
        <v>#VALUE!</v>
      </c>
      <c r="V178" s="134" t="e">
        <f>Tabla13[[#This Row],[Importe de adjudicación (IVA INCLUIDO)]]</f>
        <v>#VALUE!</v>
      </c>
      <c r="W178" s="137"/>
    </row>
    <row r="179" spans="10:23">
      <c r="J179" s="24"/>
      <c r="S179" s="203" t="e">
        <f>Tabla13[[#This Row],[Título del contrato]]&amp;Tabla13[[#This Row],[Nº Expediente de la plataforma de contratación]]</f>
        <v>#VALUE!</v>
      </c>
      <c r="T179" s="208" t="e">
        <f>Tabla13[[#This Row],[Nº Expediente de la plataforma de contratación]]</f>
        <v>#VALUE!</v>
      </c>
      <c r="U179" s="134" t="e">
        <f>Tabla13[[#This Row],[Importe IVA ]]</f>
        <v>#VALUE!</v>
      </c>
      <c r="V179" s="134" t="e">
        <f>Tabla13[[#This Row],[Importe de adjudicación (IVA INCLUIDO)]]</f>
        <v>#VALUE!</v>
      </c>
      <c r="W179" s="137"/>
    </row>
    <row r="180" spans="10:23">
      <c r="J180" s="24"/>
      <c r="S180" s="203" t="e">
        <f>Tabla13[[#This Row],[Título del contrato]]&amp;Tabla13[[#This Row],[Nº Expediente de la plataforma de contratación]]</f>
        <v>#VALUE!</v>
      </c>
      <c r="T180" s="208" t="e">
        <f>Tabla13[[#This Row],[Nº Expediente de la plataforma de contratación]]</f>
        <v>#VALUE!</v>
      </c>
      <c r="U180" s="134" t="e">
        <f>Tabla13[[#This Row],[Importe IVA ]]</f>
        <v>#VALUE!</v>
      </c>
      <c r="V180" s="134" t="e">
        <f>Tabla13[[#This Row],[Importe de adjudicación (IVA INCLUIDO)]]</f>
        <v>#VALUE!</v>
      </c>
      <c r="W180" s="137"/>
    </row>
    <row r="181" spans="10:23">
      <c r="J181" s="24"/>
      <c r="S181" s="203" t="e">
        <f>Tabla13[[#This Row],[Título del contrato]]&amp;Tabla13[[#This Row],[Nº Expediente de la plataforma de contratación]]</f>
        <v>#VALUE!</v>
      </c>
      <c r="T181" s="208" t="e">
        <f>Tabla13[[#This Row],[Nº Expediente de la plataforma de contratación]]</f>
        <v>#VALUE!</v>
      </c>
      <c r="U181" s="134" t="e">
        <f>Tabla13[[#This Row],[Importe IVA ]]</f>
        <v>#VALUE!</v>
      </c>
      <c r="V181" s="134" t="e">
        <f>Tabla13[[#This Row],[Importe de adjudicación (IVA INCLUIDO)]]</f>
        <v>#VALUE!</v>
      </c>
      <c r="W181" s="137"/>
    </row>
    <row r="182" spans="10:23">
      <c r="J182" s="24"/>
      <c r="S182" s="203" t="e">
        <f>Tabla13[[#This Row],[Título del contrato]]&amp;Tabla13[[#This Row],[Nº Expediente de la plataforma de contratación]]</f>
        <v>#VALUE!</v>
      </c>
      <c r="T182" s="208" t="e">
        <f>Tabla13[[#This Row],[Nº Expediente de la plataforma de contratación]]</f>
        <v>#VALUE!</v>
      </c>
      <c r="U182" s="134" t="e">
        <f>Tabla13[[#This Row],[Importe IVA ]]</f>
        <v>#VALUE!</v>
      </c>
      <c r="V182" s="134" t="e">
        <f>Tabla13[[#This Row],[Importe de adjudicación (IVA INCLUIDO)]]</f>
        <v>#VALUE!</v>
      </c>
      <c r="W182" s="137"/>
    </row>
    <row r="183" spans="10:23">
      <c r="J183" s="24"/>
      <c r="S183" s="203" t="e">
        <f>Tabla13[[#This Row],[Título del contrato]]&amp;Tabla13[[#This Row],[Nº Expediente de la plataforma de contratación]]</f>
        <v>#VALUE!</v>
      </c>
      <c r="T183" s="208" t="e">
        <f>Tabla13[[#This Row],[Nº Expediente de la plataforma de contratación]]</f>
        <v>#VALUE!</v>
      </c>
      <c r="U183" s="134" t="e">
        <f>Tabla13[[#This Row],[Importe IVA ]]</f>
        <v>#VALUE!</v>
      </c>
      <c r="V183" s="134" t="e">
        <f>Tabla13[[#This Row],[Importe de adjudicación (IVA INCLUIDO)]]</f>
        <v>#VALUE!</v>
      </c>
      <c r="W183" s="137"/>
    </row>
    <row r="184" spans="10:23">
      <c r="J184" s="24"/>
      <c r="S184" s="203" t="e">
        <f>Tabla13[[#This Row],[Título del contrato]]&amp;Tabla13[[#This Row],[Nº Expediente de la plataforma de contratación]]</f>
        <v>#VALUE!</v>
      </c>
      <c r="T184" s="208" t="e">
        <f>Tabla13[[#This Row],[Nº Expediente de la plataforma de contratación]]</f>
        <v>#VALUE!</v>
      </c>
      <c r="U184" s="134" t="e">
        <f>Tabla13[[#This Row],[Importe IVA ]]</f>
        <v>#VALUE!</v>
      </c>
      <c r="V184" s="134" t="e">
        <f>Tabla13[[#This Row],[Importe de adjudicación (IVA INCLUIDO)]]</f>
        <v>#VALUE!</v>
      </c>
      <c r="W184" s="137"/>
    </row>
    <row r="185" spans="10:23">
      <c r="J185" s="24"/>
      <c r="S185" s="203" t="e">
        <f>Tabla13[[#This Row],[Título del contrato]]&amp;Tabla13[[#This Row],[Nº Expediente de la plataforma de contratación]]</f>
        <v>#VALUE!</v>
      </c>
      <c r="T185" s="208" t="e">
        <f>Tabla13[[#This Row],[Nº Expediente de la plataforma de contratación]]</f>
        <v>#VALUE!</v>
      </c>
      <c r="U185" s="134" t="e">
        <f>Tabla13[[#This Row],[Importe IVA ]]</f>
        <v>#VALUE!</v>
      </c>
      <c r="V185" s="134" t="e">
        <f>Tabla13[[#This Row],[Importe de adjudicación (IVA INCLUIDO)]]</f>
        <v>#VALUE!</v>
      </c>
      <c r="W185" s="137"/>
    </row>
    <row r="186" spans="10:23">
      <c r="J186" s="24"/>
      <c r="S186" s="203" t="e">
        <f>Tabla13[[#This Row],[Título del contrato]]&amp;Tabla13[[#This Row],[Nº Expediente de la plataforma de contratación]]</f>
        <v>#VALUE!</v>
      </c>
      <c r="T186" s="208" t="e">
        <f>Tabla13[[#This Row],[Nº Expediente de la plataforma de contratación]]</f>
        <v>#VALUE!</v>
      </c>
      <c r="U186" s="134" t="e">
        <f>Tabla13[[#This Row],[Importe IVA ]]</f>
        <v>#VALUE!</v>
      </c>
      <c r="V186" s="134" t="e">
        <f>Tabla13[[#This Row],[Importe de adjudicación (IVA INCLUIDO)]]</f>
        <v>#VALUE!</v>
      </c>
      <c r="W186" s="137"/>
    </row>
    <row r="187" spans="10:23">
      <c r="J187" s="24"/>
      <c r="S187" s="203" t="e">
        <f>Tabla13[[#This Row],[Título del contrato]]&amp;Tabla13[[#This Row],[Nº Expediente de la plataforma de contratación]]</f>
        <v>#VALUE!</v>
      </c>
      <c r="T187" s="208" t="e">
        <f>Tabla13[[#This Row],[Nº Expediente de la plataforma de contratación]]</f>
        <v>#VALUE!</v>
      </c>
      <c r="U187" s="134" t="e">
        <f>Tabla13[[#This Row],[Importe IVA ]]</f>
        <v>#VALUE!</v>
      </c>
      <c r="V187" s="134" t="e">
        <f>Tabla13[[#This Row],[Importe de adjudicación (IVA INCLUIDO)]]</f>
        <v>#VALUE!</v>
      </c>
      <c r="W187" s="137"/>
    </row>
    <row r="188" spans="10:23">
      <c r="J188" s="24"/>
      <c r="S188" s="203" t="e">
        <f>Tabla13[[#This Row],[Título del contrato]]&amp;Tabla13[[#This Row],[Nº Expediente de la plataforma de contratación]]</f>
        <v>#VALUE!</v>
      </c>
      <c r="T188" s="208" t="e">
        <f>Tabla13[[#This Row],[Nº Expediente de la plataforma de contratación]]</f>
        <v>#VALUE!</v>
      </c>
      <c r="U188" s="134" t="e">
        <f>Tabla13[[#This Row],[Importe IVA ]]</f>
        <v>#VALUE!</v>
      </c>
      <c r="V188" s="134" t="e">
        <f>Tabla13[[#This Row],[Importe de adjudicación (IVA INCLUIDO)]]</f>
        <v>#VALUE!</v>
      </c>
      <c r="W188" s="137"/>
    </row>
    <row r="189" spans="10:23">
      <c r="J189" s="24"/>
      <c r="S189" s="203" t="e">
        <f>Tabla13[[#This Row],[Título del contrato]]&amp;Tabla13[[#This Row],[Nº Expediente de la plataforma de contratación]]</f>
        <v>#VALUE!</v>
      </c>
      <c r="T189" s="208" t="e">
        <f>Tabla13[[#This Row],[Nº Expediente de la plataforma de contratación]]</f>
        <v>#VALUE!</v>
      </c>
      <c r="U189" s="134" t="e">
        <f>Tabla13[[#This Row],[Importe IVA ]]</f>
        <v>#VALUE!</v>
      </c>
      <c r="V189" s="134" t="e">
        <f>Tabla13[[#This Row],[Importe de adjudicación (IVA INCLUIDO)]]</f>
        <v>#VALUE!</v>
      </c>
      <c r="W189" s="137"/>
    </row>
    <row r="190" spans="10:23">
      <c r="J190" s="24"/>
      <c r="S190" s="203" t="e">
        <f>Tabla13[[#This Row],[Título del contrato]]&amp;Tabla13[[#This Row],[Nº Expediente de la plataforma de contratación]]</f>
        <v>#VALUE!</v>
      </c>
      <c r="T190" s="208" t="e">
        <f>Tabla13[[#This Row],[Nº Expediente de la plataforma de contratación]]</f>
        <v>#VALUE!</v>
      </c>
      <c r="U190" s="134" t="e">
        <f>Tabla13[[#This Row],[Importe IVA ]]</f>
        <v>#VALUE!</v>
      </c>
      <c r="V190" s="134" t="e">
        <f>Tabla13[[#This Row],[Importe de adjudicación (IVA INCLUIDO)]]</f>
        <v>#VALUE!</v>
      </c>
      <c r="W190" s="137"/>
    </row>
    <row r="191" spans="10:23">
      <c r="J191" s="24"/>
      <c r="S191" s="203" t="e">
        <f>Tabla13[[#This Row],[Título del contrato]]&amp;Tabla13[[#This Row],[Nº Expediente de la plataforma de contratación]]</f>
        <v>#VALUE!</v>
      </c>
      <c r="T191" s="208" t="e">
        <f>Tabla13[[#This Row],[Nº Expediente de la plataforma de contratación]]</f>
        <v>#VALUE!</v>
      </c>
      <c r="U191" s="134" t="e">
        <f>Tabla13[[#This Row],[Importe IVA ]]</f>
        <v>#VALUE!</v>
      </c>
      <c r="V191" s="134" t="e">
        <f>Tabla13[[#This Row],[Importe de adjudicación (IVA INCLUIDO)]]</f>
        <v>#VALUE!</v>
      </c>
      <c r="W191" s="137"/>
    </row>
    <row r="192" spans="10:23">
      <c r="J192" s="24"/>
      <c r="S192" s="203" t="e">
        <f>Tabla13[[#This Row],[Título del contrato]]&amp;Tabla13[[#This Row],[Nº Expediente de la plataforma de contratación]]</f>
        <v>#VALUE!</v>
      </c>
      <c r="T192" s="208" t="e">
        <f>Tabla13[[#This Row],[Nº Expediente de la plataforma de contratación]]</f>
        <v>#VALUE!</v>
      </c>
      <c r="U192" s="134" t="e">
        <f>Tabla13[[#This Row],[Importe IVA ]]</f>
        <v>#VALUE!</v>
      </c>
      <c r="V192" s="134" t="e">
        <f>Tabla13[[#This Row],[Importe de adjudicación (IVA INCLUIDO)]]</f>
        <v>#VALUE!</v>
      </c>
      <c r="W192" s="137"/>
    </row>
    <row r="193" spans="10:23">
      <c r="J193" s="24"/>
      <c r="S193" s="203" t="e">
        <f>Tabla13[[#This Row],[Título del contrato]]&amp;Tabla13[[#This Row],[Nº Expediente de la plataforma de contratación]]</f>
        <v>#VALUE!</v>
      </c>
      <c r="T193" s="208" t="e">
        <f>Tabla13[[#This Row],[Nº Expediente de la plataforma de contratación]]</f>
        <v>#VALUE!</v>
      </c>
      <c r="U193" s="134" t="e">
        <f>Tabla13[[#This Row],[Importe IVA ]]</f>
        <v>#VALUE!</v>
      </c>
      <c r="V193" s="134" t="e">
        <f>Tabla13[[#This Row],[Importe de adjudicación (IVA INCLUIDO)]]</f>
        <v>#VALUE!</v>
      </c>
      <c r="W193" s="137"/>
    </row>
    <row r="194" spans="10:23">
      <c r="J194" s="24"/>
      <c r="S194" s="203" t="e">
        <f>Tabla13[[#This Row],[Título del contrato]]&amp;Tabla13[[#This Row],[Nº Expediente de la plataforma de contratación]]</f>
        <v>#VALUE!</v>
      </c>
      <c r="T194" s="208" t="e">
        <f>Tabla13[[#This Row],[Nº Expediente de la plataforma de contratación]]</f>
        <v>#VALUE!</v>
      </c>
      <c r="U194" s="134" t="e">
        <f>Tabla13[[#This Row],[Importe IVA ]]</f>
        <v>#VALUE!</v>
      </c>
      <c r="V194" s="134" t="e">
        <f>Tabla13[[#This Row],[Importe de adjudicación (IVA INCLUIDO)]]</f>
        <v>#VALUE!</v>
      </c>
      <c r="W194" s="137"/>
    </row>
    <row r="195" spans="10:23">
      <c r="J195" s="24"/>
      <c r="S195" s="203" t="e">
        <f>Tabla13[[#This Row],[Título del contrato]]&amp;Tabla13[[#This Row],[Nº Expediente de la plataforma de contratación]]</f>
        <v>#VALUE!</v>
      </c>
      <c r="T195" s="208" t="e">
        <f>Tabla13[[#This Row],[Nº Expediente de la plataforma de contratación]]</f>
        <v>#VALUE!</v>
      </c>
      <c r="U195" s="134" t="e">
        <f>Tabla13[[#This Row],[Importe IVA ]]</f>
        <v>#VALUE!</v>
      </c>
      <c r="V195" s="134" t="e">
        <f>Tabla13[[#This Row],[Importe de adjudicación (IVA INCLUIDO)]]</f>
        <v>#VALUE!</v>
      </c>
      <c r="W195" s="137"/>
    </row>
    <row r="196" spans="10:23">
      <c r="J196" s="24"/>
      <c r="S196" s="203" t="e">
        <f>Tabla13[[#This Row],[Título del contrato]]&amp;Tabla13[[#This Row],[Nº Expediente de la plataforma de contratación]]</f>
        <v>#VALUE!</v>
      </c>
      <c r="T196" s="208" t="e">
        <f>Tabla13[[#This Row],[Nº Expediente de la plataforma de contratación]]</f>
        <v>#VALUE!</v>
      </c>
      <c r="U196" s="134" t="e">
        <f>Tabla13[[#This Row],[Importe IVA ]]</f>
        <v>#VALUE!</v>
      </c>
      <c r="V196" s="134" t="e">
        <f>Tabla13[[#This Row],[Importe de adjudicación (IVA INCLUIDO)]]</f>
        <v>#VALUE!</v>
      </c>
      <c r="W196" s="137"/>
    </row>
    <row r="197" spans="10:23">
      <c r="J197" s="24"/>
      <c r="S197" s="203" t="e">
        <f>Tabla13[[#This Row],[Título del contrato]]&amp;Tabla13[[#This Row],[Nº Expediente de la plataforma de contratación]]</f>
        <v>#VALUE!</v>
      </c>
      <c r="T197" s="208" t="e">
        <f>Tabla13[[#This Row],[Nº Expediente de la plataforma de contratación]]</f>
        <v>#VALUE!</v>
      </c>
      <c r="U197" s="134" t="e">
        <f>Tabla13[[#This Row],[Importe IVA ]]</f>
        <v>#VALUE!</v>
      </c>
      <c r="V197" s="134" t="e">
        <f>Tabla13[[#This Row],[Importe de adjudicación (IVA INCLUIDO)]]</f>
        <v>#VALUE!</v>
      </c>
      <c r="W197" s="137"/>
    </row>
    <row r="198" spans="10:23">
      <c r="J198" s="24"/>
      <c r="S198" s="203" t="e">
        <f>Tabla13[[#This Row],[Título del contrato]]&amp;Tabla13[[#This Row],[Nº Expediente de la plataforma de contratación]]</f>
        <v>#VALUE!</v>
      </c>
      <c r="T198" s="208" t="e">
        <f>Tabla13[[#This Row],[Nº Expediente de la plataforma de contratación]]</f>
        <v>#VALUE!</v>
      </c>
      <c r="U198" s="134" t="e">
        <f>Tabla13[[#This Row],[Importe IVA ]]</f>
        <v>#VALUE!</v>
      </c>
      <c r="V198" s="134" t="e">
        <f>Tabla13[[#This Row],[Importe de adjudicación (IVA INCLUIDO)]]</f>
        <v>#VALUE!</v>
      </c>
      <c r="W198" s="137"/>
    </row>
    <row r="199" spans="10:23">
      <c r="J199" s="24"/>
      <c r="S199" s="203" t="e">
        <f>Tabla13[[#This Row],[Título del contrato]]&amp;Tabla13[[#This Row],[Nº Expediente de la plataforma de contratación]]</f>
        <v>#VALUE!</v>
      </c>
      <c r="T199" s="208" t="e">
        <f>Tabla13[[#This Row],[Nº Expediente de la plataforma de contratación]]</f>
        <v>#VALUE!</v>
      </c>
      <c r="U199" s="134" t="e">
        <f>Tabla13[[#This Row],[Importe IVA ]]</f>
        <v>#VALUE!</v>
      </c>
      <c r="V199" s="134" t="e">
        <f>Tabla13[[#This Row],[Importe de adjudicación (IVA INCLUIDO)]]</f>
        <v>#VALUE!</v>
      </c>
      <c r="W199" s="137"/>
    </row>
    <row r="200" spans="10:23">
      <c r="J200" s="24"/>
      <c r="S200" s="203" t="e">
        <f>Tabla13[[#This Row],[Título del contrato]]&amp;Tabla13[[#This Row],[Nº Expediente de la plataforma de contratación]]</f>
        <v>#VALUE!</v>
      </c>
      <c r="T200" s="208" t="e">
        <f>Tabla13[[#This Row],[Nº Expediente de la plataforma de contratación]]</f>
        <v>#VALUE!</v>
      </c>
      <c r="U200" s="134" t="e">
        <f>Tabla13[[#This Row],[Importe IVA ]]</f>
        <v>#VALUE!</v>
      </c>
      <c r="V200" s="134" t="e">
        <f>Tabla13[[#This Row],[Importe de adjudicación (IVA INCLUIDO)]]</f>
        <v>#VALUE!</v>
      </c>
      <c r="W200" s="137"/>
    </row>
    <row r="201" spans="10:23">
      <c r="J201" s="24"/>
      <c r="S201" s="203" t="e">
        <f>Tabla13[[#This Row],[Título del contrato]]&amp;Tabla13[[#This Row],[Nº Expediente de la plataforma de contratación]]</f>
        <v>#VALUE!</v>
      </c>
      <c r="T201" s="208" t="e">
        <f>Tabla13[[#This Row],[Nº Expediente de la plataforma de contratación]]</f>
        <v>#VALUE!</v>
      </c>
      <c r="U201" s="134" t="e">
        <f>Tabla13[[#This Row],[Importe IVA ]]</f>
        <v>#VALUE!</v>
      </c>
      <c r="V201" s="134" t="e">
        <f>Tabla13[[#This Row],[Importe de adjudicación (IVA INCLUIDO)]]</f>
        <v>#VALUE!</v>
      </c>
      <c r="W201" s="137"/>
    </row>
    <row r="202" spans="10:23">
      <c r="J202" s="24"/>
      <c r="S202" s="203" t="e">
        <f>Tabla13[[#This Row],[Título del contrato]]&amp;Tabla13[[#This Row],[Nº Expediente de la plataforma de contratación]]</f>
        <v>#VALUE!</v>
      </c>
      <c r="T202" s="208" t="e">
        <f>Tabla13[[#This Row],[Nº Expediente de la plataforma de contratación]]</f>
        <v>#VALUE!</v>
      </c>
      <c r="U202" s="134" t="e">
        <f>Tabla13[[#This Row],[Importe IVA ]]</f>
        <v>#VALUE!</v>
      </c>
      <c r="V202" s="134" t="e">
        <f>Tabla13[[#This Row],[Importe de adjudicación (IVA INCLUIDO)]]</f>
        <v>#VALUE!</v>
      </c>
      <c r="W202" s="137"/>
    </row>
    <row r="203" spans="10:23">
      <c r="J203" s="24"/>
      <c r="S203" s="203" t="e">
        <f>Tabla13[[#This Row],[Título del contrato]]&amp;Tabla13[[#This Row],[Nº Expediente de la plataforma de contratación]]</f>
        <v>#VALUE!</v>
      </c>
      <c r="T203" s="208" t="e">
        <f>Tabla13[[#This Row],[Nº Expediente de la plataforma de contratación]]</f>
        <v>#VALUE!</v>
      </c>
      <c r="U203" s="134" t="e">
        <f>Tabla13[[#This Row],[Importe IVA ]]</f>
        <v>#VALUE!</v>
      </c>
      <c r="V203" s="134" t="e">
        <f>Tabla13[[#This Row],[Importe de adjudicación (IVA INCLUIDO)]]</f>
        <v>#VALUE!</v>
      </c>
      <c r="W203" s="137"/>
    </row>
    <row r="204" spans="10:23">
      <c r="J204" s="24"/>
      <c r="S204" s="203" t="e">
        <f>Tabla13[[#This Row],[Título del contrato]]&amp;Tabla13[[#This Row],[Nº Expediente de la plataforma de contratación]]</f>
        <v>#VALUE!</v>
      </c>
      <c r="T204" s="208" t="e">
        <f>Tabla13[[#This Row],[Nº Expediente de la plataforma de contratación]]</f>
        <v>#VALUE!</v>
      </c>
      <c r="U204" s="134" t="e">
        <f>Tabla13[[#This Row],[Importe IVA ]]</f>
        <v>#VALUE!</v>
      </c>
      <c r="V204" s="134" t="e">
        <f>Tabla13[[#This Row],[Importe de adjudicación (IVA INCLUIDO)]]</f>
        <v>#VALUE!</v>
      </c>
      <c r="W204" s="137"/>
    </row>
    <row r="205" spans="10:23">
      <c r="J205" s="24"/>
      <c r="S205" s="203" t="e">
        <f>Tabla13[[#This Row],[Título del contrato]]&amp;Tabla13[[#This Row],[Nº Expediente de la plataforma de contratación]]</f>
        <v>#VALUE!</v>
      </c>
      <c r="T205" s="208" t="e">
        <f>Tabla13[[#This Row],[Nº Expediente de la plataforma de contratación]]</f>
        <v>#VALUE!</v>
      </c>
      <c r="U205" s="134" t="e">
        <f>Tabla13[[#This Row],[Importe IVA ]]</f>
        <v>#VALUE!</v>
      </c>
      <c r="V205" s="134" t="e">
        <f>Tabla13[[#This Row],[Importe de adjudicación (IVA INCLUIDO)]]</f>
        <v>#VALUE!</v>
      </c>
      <c r="W205" s="137"/>
    </row>
    <row r="206" spans="10:23">
      <c r="J206" s="24"/>
      <c r="S206" s="203" t="e">
        <f>Tabla13[[#This Row],[Título del contrato]]&amp;Tabla13[[#This Row],[Nº Expediente de la plataforma de contratación]]</f>
        <v>#VALUE!</v>
      </c>
      <c r="T206" s="208" t="e">
        <f>Tabla13[[#This Row],[Nº Expediente de la plataforma de contratación]]</f>
        <v>#VALUE!</v>
      </c>
      <c r="U206" s="134" t="e">
        <f>Tabla13[[#This Row],[Importe IVA ]]</f>
        <v>#VALUE!</v>
      </c>
      <c r="V206" s="134" t="e">
        <f>Tabla13[[#This Row],[Importe de adjudicación (IVA INCLUIDO)]]</f>
        <v>#VALUE!</v>
      </c>
      <c r="W206" s="137"/>
    </row>
    <row r="207" spans="10:23">
      <c r="J207" s="24"/>
      <c r="S207" s="203" t="e">
        <f>Tabla13[[#This Row],[Título del contrato]]&amp;Tabla13[[#This Row],[Nº Expediente de la plataforma de contratación]]</f>
        <v>#VALUE!</v>
      </c>
      <c r="T207" s="208" t="e">
        <f>Tabla13[[#This Row],[Nº Expediente de la plataforma de contratación]]</f>
        <v>#VALUE!</v>
      </c>
      <c r="U207" s="134" t="e">
        <f>Tabla13[[#This Row],[Importe IVA ]]</f>
        <v>#VALUE!</v>
      </c>
      <c r="V207" s="134" t="e">
        <f>Tabla13[[#This Row],[Importe de adjudicación (IVA INCLUIDO)]]</f>
        <v>#VALUE!</v>
      </c>
      <c r="W207" s="137"/>
    </row>
    <row r="208" spans="10:23">
      <c r="J208" s="24"/>
      <c r="S208" s="203" t="e">
        <f>Tabla13[[#This Row],[Título del contrato]]&amp;Tabla13[[#This Row],[Nº Expediente de la plataforma de contratación]]</f>
        <v>#VALUE!</v>
      </c>
      <c r="T208" s="208" t="e">
        <f>Tabla13[[#This Row],[Nº Expediente de la plataforma de contratación]]</f>
        <v>#VALUE!</v>
      </c>
      <c r="U208" s="134" t="e">
        <f>Tabla13[[#This Row],[Importe IVA ]]</f>
        <v>#VALUE!</v>
      </c>
      <c r="V208" s="134" t="e">
        <f>Tabla13[[#This Row],[Importe de adjudicación (IVA INCLUIDO)]]</f>
        <v>#VALUE!</v>
      </c>
      <c r="W208" s="137"/>
    </row>
    <row r="209" spans="10:23">
      <c r="J209" s="24"/>
      <c r="S209" s="203" t="e">
        <f>Tabla13[[#This Row],[Título del contrato]]&amp;Tabla13[[#This Row],[Nº Expediente de la plataforma de contratación]]</f>
        <v>#VALUE!</v>
      </c>
      <c r="T209" s="208" t="e">
        <f>Tabla13[[#This Row],[Nº Expediente de la plataforma de contratación]]</f>
        <v>#VALUE!</v>
      </c>
      <c r="U209" s="134" t="e">
        <f>Tabla13[[#This Row],[Importe IVA ]]</f>
        <v>#VALUE!</v>
      </c>
      <c r="V209" s="134" t="e">
        <f>Tabla13[[#This Row],[Importe de adjudicación (IVA INCLUIDO)]]</f>
        <v>#VALUE!</v>
      </c>
      <c r="W209" s="137"/>
    </row>
    <row r="210" spans="10:23">
      <c r="J210" s="24"/>
      <c r="S210" s="203" t="e">
        <f>Tabla13[[#This Row],[Título del contrato]]&amp;Tabla13[[#This Row],[Nº Expediente de la plataforma de contratación]]</f>
        <v>#VALUE!</v>
      </c>
      <c r="T210" s="208" t="e">
        <f>Tabla13[[#This Row],[Nº Expediente de la plataforma de contratación]]</f>
        <v>#VALUE!</v>
      </c>
      <c r="U210" s="134" t="e">
        <f>Tabla13[[#This Row],[Importe IVA ]]</f>
        <v>#VALUE!</v>
      </c>
      <c r="V210" s="134" t="e">
        <f>Tabla13[[#This Row],[Importe de adjudicación (IVA INCLUIDO)]]</f>
        <v>#VALUE!</v>
      </c>
      <c r="W210" s="137"/>
    </row>
    <row r="211" spans="10:23">
      <c r="J211" s="24"/>
      <c r="S211" s="203" t="e">
        <f>Tabla13[[#This Row],[Título del contrato]]&amp;Tabla13[[#This Row],[Nº Expediente de la plataforma de contratación]]</f>
        <v>#VALUE!</v>
      </c>
      <c r="T211" s="208" t="e">
        <f>Tabla13[[#This Row],[Nº Expediente de la plataforma de contratación]]</f>
        <v>#VALUE!</v>
      </c>
      <c r="U211" s="134" t="e">
        <f>Tabla13[[#This Row],[Importe IVA ]]</f>
        <v>#VALUE!</v>
      </c>
      <c r="V211" s="134" t="e">
        <f>Tabla13[[#This Row],[Importe de adjudicación (IVA INCLUIDO)]]</f>
        <v>#VALUE!</v>
      </c>
      <c r="W211" s="137"/>
    </row>
    <row r="212" spans="10:23">
      <c r="J212" s="24"/>
      <c r="S212" s="203" t="e">
        <f>Tabla13[[#This Row],[Título del contrato]]&amp;Tabla13[[#This Row],[Nº Expediente de la plataforma de contratación]]</f>
        <v>#VALUE!</v>
      </c>
      <c r="T212" s="208" t="e">
        <f>Tabla13[[#This Row],[Nº Expediente de la plataforma de contratación]]</f>
        <v>#VALUE!</v>
      </c>
      <c r="U212" s="134" t="e">
        <f>Tabla13[[#This Row],[Importe IVA ]]</f>
        <v>#VALUE!</v>
      </c>
      <c r="V212" s="134" t="e">
        <f>Tabla13[[#This Row],[Importe de adjudicación (IVA INCLUIDO)]]</f>
        <v>#VALUE!</v>
      </c>
      <c r="W212" s="137"/>
    </row>
    <row r="213" spans="10:23">
      <c r="J213" s="24"/>
      <c r="S213" s="203" t="e">
        <f>Tabla13[[#This Row],[Título del contrato]]&amp;Tabla13[[#This Row],[Nº Expediente de la plataforma de contratación]]</f>
        <v>#VALUE!</v>
      </c>
      <c r="T213" s="208" t="e">
        <f>Tabla13[[#This Row],[Nº Expediente de la plataforma de contratación]]</f>
        <v>#VALUE!</v>
      </c>
      <c r="U213" s="134" t="e">
        <f>Tabla13[[#This Row],[Importe IVA ]]</f>
        <v>#VALUE!</v>
      </c>
      <c r="V213" s="134" t="e">
        <f>Tabla13[[#This Row],[Importe de adjudicación (IVA INCLUIDO)]]</f>
        <v>#VALUE!</v>
      </c>
      <c r="W213" s="137"/>
    </row>
    <row r="214" spans="10:23">
      <c r="J214" s="24"/>
      <c r="S214" s="203" t="e">
        <f>Tabla13[[#This Row],[Título del contrato]]&amp;Tabla13[[#This Row],[Nº Expediente de la plataforma de contratación]]</f>
        <v>#VALUE!</v>
      </c>
      <c r="T214" s="208" t="e">
        <f>Tabla13[[#This Row],[Nº Expediente de la plataforma de contratación]]</f>
        <v>#VALUE!</v>
      </c>
      <c r="U214" s="134" t="e">
        <f>Tabla13[[#This Row],[Importe IVA ]]</f>
        <v>#VALUE!</v>
      </c>
      <c r="V214" s="134" t="e">
        <f>Tabla13[[#This Row],[Importe de adjudicación (IVA INCLUIDO)]]</f>
        <v>#VALUE!</v>
      </c>
      <c r="W214" s="137"/>
    </row>
    <row r="215" spans="10:23">
      <c r="J215" s="24"/>
      <c r="S215" s="203" t="e">
        <f>Tabla13[[#This Row],[Título del contrato]]&amp;Tabla13[[#This Row],[Nº Expediente de la plataforma de contratación]]</f>
        <v>#VALUE!</v>
      </c>
      <c r="T215" s="208" t="e">
        <f>Tabla13[[#This Row],[Nº Expediente de la plataforma de contratación]]</f>
        <v>#VALUE!</v>
      </c>
      <c r="U215" s="134" t="e">
        <f>Tabla13[[#This Row],[Importe IVA ]]</f>
        <v>#VALUE!</v>
      </c>
      <c r="V215" s="134" t="e">
        <f>Tabla13[[#This Row],[Importe de adjudicación (IVA INCLUIDO)]]</f>
        <v>#VALUE!</v>
      </c>
      <c r="W215" s="137"/>
    </row>
    <row r="216" spans="10:23">
      <c r="J216" s="24"/>
      <c r="S216" s="203" t="e">
        <f>Tabla13[[#This Row],[Título del contrato]]&amp;Tabla13[[#This Row],[Nº Expediente de la plataforma de contratación]]</f>
        <v>#VALUE!</v>
      </c>
      <c r="T216" s="208" t="e">
        <f>Tabla13[[#This Row],[Nº Expediente de la plataforma de contratación]]</f>
        <v>#VALUE!</v>
      </c>
      <c r="U216" s="134" t="e">
        <f>Tabla13[[#This Row],[Importe IVA ]]</f>
        <v>#VALUE!</v>
      </c>
      <c r="V216" s="134" t="e">
        <f>Tabla13[[#This Row],[Importe de adjudicación (IVA INCLUIDO)]]</f>
        <v>#VALUE!</v>
      </c>
      <c r="W216" s="137"/>
    </row>
    <row r="217" spans="10:23">
      <c r="J217" s="24"/>
      <c r="S217" s="203" t="e">
        <f>Tabla13[[#This Row],[Título del contrato]]&amp;Tabla13[[#This Row],[Nº Expediente de la plataforma de contratación]]</f>
        <v>#VALUE!</v>
      </c>
      <c r="T217" s="208" t="e">
        <f>Tabla13[[#This Row],[Nº Expediente de la plataforma de contratación]]</f>
        <v>#VALUE!</v>
      </c>
      <c r="U217" s="134" t="e">
        <f>Tabla13[[#This Row],[Importe IVA ]]</f>
        <v>#VALUE!</v>
      </c>
      <c r="V217" s="134" t="e">
        <f>Tabla13[[#This Row],[Importe de adjudicación (IVA INCLUIDO)]]</f>
        <v>#VALUE!</v>
      </c>
      <c r="W217" s="137"/>
    </row>
    <row r="218" spans="10:23">
      <c r="J218" s="24"/>
      <c r="S218" s="203" t="e">
        <f>Tabla13[[#This Row],[Título del contrato]]&amp;Tabla13[[#This Row],[Nº Expediente de la plataforma de contratación]]</f>
        <v>#VALUE!</v>
      </c>
      <c r="T218" s="208" t="e">
        <f>Tabla13[[#This Row],[Nº Expediente de la plataforma de contratación]]</f>
        <v>#VALUE!</v>
      </c>
      <c r="U218" s="134" t="e">
        <f>Tabla13[[#This Row],[Importe IVA ]]</f>
        <v>#VALUE!</v>
      </c>
      <c r="V218" s="134" t="e">
        <f>Tabla13[[#This Row],[Importe de adjudicación (IVA INCLUIDO)]]</f>
        <v>#VALUE!</v>
      </c>
      <c r="W218" s="137"/>
    </row>
    <row r="219" spans="10:23">
      <c r="J219" s="24"/>
      <c r="S219" s="203" t="e">
        <f>Tabla13[[#This Row],[Título del contrato]]&amp;Tabla13[[#This Row],[Nº Expediente de la plataforma de contratación]]</f>
        <v>#VALUE!</v>
      </c>
      <c r="T219" s="208" t="e">
        <f>Tabla13[[#This Row],[Nº Expediente de la plataforma de contratación]]</f>
        <v>#VALUE!</v>
      </c>
      <c r="U219" s="134" t="e">
        <f>Tabla13[[#This Row],[Importe IVA ]]</f>
        <v>#VALUE!</v>
      </c>
      <c r="V219" s="134" t="e">
        <f>Tabla13[[#This Row],[Importe de adjudicación (IVA INCLUIDO)]]</f>
        <v>#VALUE!</v>
      </c>
      <c r="W219" s="137"/>
    </row>
    <row r="220" spans="10:23">
      <c r="J220" s="24"/>
      <c r="S220" s="203" t="e">
        <f>Tabla13[[#This Row],[Título del contrato]]&amp;Tabla13[[#This Row],[Nº Expediente de la plataforma de contratación]]</f>
        <v>#VALUE!</v>
      </c>
      <c r="T220" s="208" t="e">
        <f>Tabla13[[#This Row],[Nº Expediente de la plataforma de contratación]]</f>
        <v>#VALUE!</v>
      </c>
      <c r="U220" s="134" t="e">
        <f>Tabla13[[#This Row],[Importe IVA ]]</f>
        <v>#VALUE!</v>
      </c>
      <c r="V220" s="134" t="e">
        <f>Tabla13[[#This Row],[Importe de adjudicación (IVA INCLUIDO)]]</f>
        <v>#VALUE!</v>
      </c>
      <c r="W220" s="137"/>
    </row>
    <row r="221" spans="10:23">
      <c r="J221" s="24"/>
      <c r="S221" s="203" t="e">
        <f>Tabla13[[#This Row],[Título del contrato]]&amp;Tabla13[[#This Row],[Nº Expediente de la plataforma de contratación]]</f>
        <v>#VALUE!</v>
      </c>
      <c r="T221" s="208" t="e">
        <f>Tabla13[[#This Row],[Nº Expediente de la plataforma de contratación]]</f>
        <v>#VALUE!</v>
      </c>
      <c r="U221" s="134" t="e">
        <f>Tabla13[[#This Row],[Importe IVA ]]</f>
        <v>#VALUE!</v>
      </c>
      <c r="V221" s="134" t="e">
        <f>Tabla13[[#This Row],[Importe de adjudicación (IVA INCLUIDO)]]</f>
        <v>#VALUE!</v>
      </c>
      <c r="W221" s="137"/>
    </row>
    <row r="222" spans="10:23">
      <c r="J222" s="24"/>
      <c r="S222" s="203" t="e">
        <f>Tabla13[[#This Row],[Título del contrato]]&amp;Tabla13[[#This Row],[Nº Expediente de la plataforma de contratación]]</f>
        <v>#VALUE!</v>
      </c>
      <c r="T222" s="208" t="e">
        <f>Tabla13[[#This Row],[Nº Expediente de la plataforma de contratación]]</f>
        <v>#VALUE!</v>
      </c>
      <c r="U222" s="134" t="e">
        <f>Tabla13[[#This Row],[Importe IVA ]]</f>
        <v>#VALUE!</v>
      </c>
      <c r="V222" s="134" t="e">
        <f>Tabla13[[#This Row],[Importe de adjudicación (IVA INCLUIDO)]]</f>
        <v>#VALUE!</v>
      </c>
      <c r="W222" s="137"/>
    </row>
    <row r="223" spans="10:23">
      <c r="J223" s="24"/>
      <c r="S223" s="203" t="e">
        <f>Tabla13[[#This Row],[Título del contrato]]&amp;Tabla13[[#This Row],[Nº Expediente de la plataforma de contratación]]</f>
        <v>#VALUE!</v>
      </c>
      <c r="T223" s="208" t="e">
        <f>Tabla13[[#This Row],[Nº Expediente de la plataforma de contratación]]</f>
        <v>#VALUE!</v>
      </c>
      <c r="U223" s="134" t="e">
        <f>Tabla13[[#This Row],[Importe IVA ]]</f>
        <v>#VALUE!</v>
      </c>
      <c r="V223" s="134" t="e">
        <f>Tabla13[[#This Row],[Importe de adjudicación (IVA INCLUIDO)]]</f>
        <v>#VALUE!</v>
      </c>
      <c r="W223" s="137"/>
    </row>
    <row r="224" spans="10:23">
      <c r="J224" s="24"/>
      <c r="S224" s="203" t="e">
        <f>Tabla13[[#This Row],[Título del contrato]]&amp;Tabla13[[#This Row],[Nº Expediente de la plataforma de contratación]]</f>
        <v>#VALUE!</v>
      </c>
      <c r="T224" s="208" t="e">
        <f>Tabla13[[#This Row],[Nº Expediente de la plataforma de contratación]]</f>
        <v>#VALUE!</v>
      </c>
      <c r="U224" s="134" t="e">
        <f>Tabla13[[#This Row],[Importe IVA ]]</f>
        <v>#VALUE!</v>
      </c>
      <c r="V224" s="134" t="e">
        <f>Tabla13[[#This Row],[Importe de adjudicación (IVA INCLUIDO)]]</f>
        <v>#VALUE!</v>
      </c>
      <c r="W224" s="137"/>
    </row>
    <row r="225" spans="10:23">
      <c r="J225" s="24"/>
      <c r="S225" s="203" t="e">
        <f>Tabla13[[#This Row],[Título del contrato]]&amp;Tabla13[[#This Row],[Nº Expediente de la plataforma de contratación]]</f>
        <v>#VALUE!</v>
      </c>
      <c r="T225" s="208" t="e">
        <f>Tabla13[[#This Row],[Nº Expediente de la plataforma de contratación]]</f>
        <v>#VALUE!</v>
      </c>
      <c r="U225" s="134" t="e">
        <f>Tabla13[[#This Row],[Importe IVA ]]</f>
        <v>#VALUE!</v>
      </c>
      <c r="V225" s="134" t="e">
        <f>Tabla13[[#This Row],[Importe de adjudicación (IVA INCLUIDO)]]</f>
        <v>#VALUE!</v>
      </c>
      <c r="W225" s="137"/>
    </row>
    <row r="226" spans="10:23">
      <c r="J226" s="24"/>
      <c r="S226" s="203" t="e">
        <f>Tabla13[[#This Row],[Título del contrato]]&amp;Tabla13[[#This Row],[Nº Expediente de la plataforma de contratación]]</f>
        <v>#VALUE!</v>
      </c>
      <c r="T226" s="208" t="e">
        <f>Tabla13[[#This Row],[Nº Expediente de la plataforma de contratación]]</f>
        <v>#VALUE!</v>
      </c>
      <c r="U226" s="134" t="e">
        <f>Tabla13[[#This Row],[Importe IVA ]]</f>
        <v>#VALUE!</v>
      </c>
      <c r="V226" s="134" t="e">
        <f>Tabla13[[#This Row],[Importe de adjudicación (IVA INCLUIDO)]]</f>
        <v>#VALUE!</v>
      </c>
      <c r="W226" s="137"/>
    </row>
    <row r="227" spans="10:23">
      <c r="J227" s="24"/>
      <c r="S227" s="203" t="e">
        <f>Tabla13[[#This Row],[Título del contrato]]&amp;Tabla13[[#This Row],[Nº Expediente de la plataforma de contratación]]</f>
        <v>#VALUE!</v>
      </c>
      <c r="T227" s="208" t="e">
        <f>Tabla13[[#This Row],[Nº Expediente de la plataforma de contratación]]</f>
        <v>#VALUE!</v>
      </c>
      <c r="U227" s="134" t="e">
        <f>Tabla13[[#This Row],[Importe IVA ]]</f>
        <v>#VALUE!</v>
      </c>
      <c r="V227" s="134" t="e">
        <f>Tabla13[[#This Row],[Importe de adjudicación (IVA INCLUIDO)]]</f>
        <v>#VALUE!</v>
      </c>
      <c r="W227" s="137"/>
    </row>
    <row r="228" spans="10:23">
      <c r="J228" s="24"/>
      <c r="S228" s="203" t="e">
        <f>Tabla13[[#This Row],[Título del contrato]]&amp;Tabla13[[#This Row],[Nº Expediente de la plataforma de contratación]]</f>
        <v>#VALUE!</v>
      </c>
      <c r="T228" s="208" t="e">
        <f>Tabla13[[#This Row],[Nº Expediente de la plataforma de contratación]]</f>
        <v>#VALUE!</v>
      </c>
      <c r="U228" s="134" t="e">
        <f>Tabla13[[#This Row],[Importe IVA ]]</f>
        <v>#VALUE!</v>
      </c>
      <c r="V228" s="134" t="e">
        <f>Tabla13[[#This Row],[Importe de adjudicación (IVA INCLUIDO)]]</f>
        <v>#VALUE!</v>
      </c>
      <c r="W228" s="137"/>
    </row>
    <row r="229" spans="10:23">
      <c r="J229" s="24"/>
      <c r="S229" s="203" t="e">
        <f>Tabla13[[#This Row],[Título del contrato]]&amp;Tabla13[[#This Row],[Nº Expediente de la plataforma de contratación]]</f>
        <v>#VALUE!</v>
      </c>
      <c r="T229" s="208" t="e">
        <f>Tabla13[[#This Row],[Nº Expediente de la plataforma de contratación]]</f>
        <v>#VALUE!</v>
      </c>
      <c r="U229" s="134" t="e">
        <f>Tabla13[[#This Row],[Importe IVA ]]</f>
        <v>#VALUE!</v>
      </c>
      <c r="V229" s="134" t="e">
        <f>Tabla13[[#This Row],[Importe de adjudicación (IVA INCLUIDO)]]</f>
        <v>#VALUE!</v>
      </c>
      <c r="W229" s="137"/>
    </row>
    <row r="230" spans="10:23">
      <c r="J230" s="24"/>
      <c r="S230" s="203" t="e">
        <f>Tabla13[[#This Row],[Título del contrato]]&amp;Tabla13[[#This Row],[Nº Expediente de la plataforma de contratación]]</f>
        <v>#VALUE!</v>
      </c>
      <c r="T230" s="208" t="e">
        <f>Tabla13[[#This Row],[Nº Expediente de la plataforma de contratación]]</f>
        <v>#VALUE!</v>
      </c>
      <c r="U230" s="134" t="e">
        <f>Tabla13[[#This Row],[Importe IVA ]]</f>
        <v>#VALUE!</v>
      </c>
      <c r="V230" s="134" t="e">
        <f>Tabla13[[#This Row],[Importe de adjudicación (IVA INCLUIDO)]]</f>
        <v>#VALUE!</v>
      </c>
      <c r="W230" s="137"/>
    </row>
    <row r="231" spans="10:23">
      <c r="J231" s="24"/>
      <c r="S231" s="203" t="e">
        <f>Tabla13[[#This Row],[Título del contrato]]&amp;Tabla13[[#This Row],[Nº Expediente de la plataforma de contratación]]</f>
        <v>#VALUE!</v>
      </c>
      <c r="T231" s="208" t="e">
        <f>Tabla13[[#This Row],[Nº Expediente de la plataforma de contratación]]</f>
        <v>#VALUE!</v>
      </c>
      <c r="U231" s="134" t="e">
        <f>Tabla13[[#This Row],[Importe IVA ]]</f>
        <v>#VALUE!</v>
      </c>
      <c r="V231" s="134" t="e">
        <f>Tabla13[[#This Row],[Importe de adjudicación (IVA INCLUIDO)]]</f>
        <v>#VALUE!</v>
      </c>
      <c r="W231" s="137"/>
    </row>
    <row r="232" spans="10:23">
      <c r="J232" s="24"/>
      <c r="S232" s="203" t="e">
        <f>Tabla13[[#This Row],[Título del contrato]]&amp;Tabla13[[#This Row],[Nº Expediente de la plataforma de contratación]]</f>
        <v>#VALUE!</v>
      </c>
      <c r="T232" s="208" t="e">
        <f>Tabla13[[#This Row],[Nº Expediente de la plataforma de contratación]]</f>
        <v>#VALUE!</v>
      </c>
      <c r="U232" s="134" t="e">
        <f>Tabla13[[#This Row],[Importe IVA ]]</f>
        <v>#VALUE!</v>
      </c>
      <c r="V232" s="134" t="e">
        <f>Tabla13[[#This Row],[Importe de adjudicación (IVA INCLUIDO)]]</f>
        <v>#VALUE!</v>
      </c>
      <c r="W232" s="137"/>
    </row>
    <row r="233" spans="10:23">
      <c r="J233" s="24"/>
      <c r="S233" s="203" t="e">
        <f>Tabla13[[#This Row],[Título del contrato]]&amp;Tabla13[[#This Row],[Nº Expediente de la plataforma de contratación]]</f>
        <v>#VALUE!</v>
      </c>
      <c r="T233" s="208" t="e">
        <f>Tabla13[[#This Row],[Nº Expediente de la plataforma de contratación]]</f>
        <v>#VALUE!</v>
      </c>
      <c r="U233" s="134" t="e">
        <f>Tabla13[[#This Row],[Importe IVA ]]</f>
        <v>#VALUE!</v>
      </c>
      <c r="V233" s="134" t="e">
        <f>Tabla13[[#This Row],[Importe de adjudicación (IVA INCLUIDO)]]</f>
        <v>#VALUE!</v>
      </c>
      <c r="W233" s="137"/>
    </row>
    <row r="234" spans="10:23">
      <c r="J234" s="24"/>
      <c r="S234" s="203" t="e">
        <f>Tabla13[[#This Row],[Título del contrato]]&amp;Tabla13[[#This Row],[Nº Expediente de la plataforma de contratación]]</f>
        <v>#VALUE!</v>
      </c>
      <c r="T234" s="208" t="e">
        <f>Tabla13[[#This Row],[Nº Expediente de la plataforma de contratación]]</f>
        <v>#VALUE!</v>
      </c>
      <c r="U234" s="134" t="e">
        <f>Tabla13[[#This Row],[Importe IVA ]]</f>
        <v>#VALUE!</v>
      </c>
      <c r="V234" s="134" t="e">
        <f>Tabla13[[#This Row],[Importe de adjudicación (IVA INCLUIDO)]]</f>
        <v>#VALUE!</v>
      </c>
      <c r="W234" s="137"/>
    </row>
    <row r="235" spans="10:23">
      <c r="J235" s="24"/>
      <c r="S235" s="203" t="e">
        <f>Tabla13[[#This Row],[Título del contrato]]&amp;Tabla13[[#This Row],[Nº Expediente de la plataforma de contratación]]</f>
        <v>#VALUE!</v>
      </c>
      <c r="T235" s="208" t="e">
        <f>Tabla13[[#This Row],[Nº Expediente de la plataforma de contratación]]</f>
        <v>#VALUE!</v>
      </c>
      <c r="U235" s="134" t="e">
        <f>Tabla13[[#This Row],[Importe IVA ]]</f>
        <v>#VALUE!</v>
      </c>
      <c r="V235" s="134" t="e">
        <f>Tabla13[[#This Row],[Importe de adjudicación (IVA INCLUIDO)]]</f>
        <v>#VALUE!</v>
      </c>
      <c r="W235" s="137"/>
    </row>
    <row r="236" spans="10:23">
      <c r="J236" s="24"/>
      <c r="S236" s="203" t="e">
        <f>Tabla13[[#This Row],[Título del contrato]]&amp;Tabla13[[#This Row],[Nº Expediente de la plataforma de contratación]]</f>
        <v>#VALUE!</v>
      </c>
      <c r="T236" s="208" t="e">
        <f>Tabla13[[#This Row],[Nº Expediente de la plataforma de contratación]]</f>
        <v>#VALUE!</v>
      </c>
      <c r="U236" s="134" t="e">
        <f>Tabla13[[#This Row],[Importe IVA ]]</f>
        <v>#VALUE!</v>
      </c>
      <c r="V236" s="134" t="e">
        <f>Tabla13[[#This Row],[Importe de adjudicación (IVA INCLUIDO)]]</f>
        <v>#VALUE!</v>
      </c>
      <c r="W236" s="137"/>
    </row>
    <row r="237" spans="10:23">
      <c r="J237" s="24"/>
      <c r="S237" s="203" t="e">
        <f>Tabla13[[#This Row],[Título del contrato]]&amp;Tabla13[[#This Row],[Nº Expediente de la plataforma de contratación]]</f>
        <v>#VALUE!</v>
      </c>
      <c r="T237" s="208" t="e">
        <f>Tabla13[[#This Row],[Nº Expediente de la plataforma de contratación]]</f>
        <v>#VALUE!</v>
      </c>
      <c r="U237" s="134" t="e">
        <f>Tabla13[[#This Row],[Importe IVA ]]</f>
        <v>#VALUE!</v>
      </c>
      <c r="V237" s="134" t="e">
        <f>Tabla13[[#This Row],[Importe de adjudicación (IVA INCLUIDO)]]</f>
        <v>#VALUE!</v>
      </c>
      <c r="W237" s="137"/>
    </row>
    <row r="238" spans="10:23">
      <c r="J238" s="24"/>
      <c r="S238" s="203" t="e">
        <f>Tabla13[[#This Row],[Título del contrato]]&amp;Tabla13[[#This Row],[Nº Expediente de la plataforma de contratación]]</f>
        <v>#VALUE!</v>
      </c>
      <c r="T238" s="208" t="e">
        <f>Tabla13[[#This Row],[Nº Expediente de la plataforma de contratación]]</f>
        <v>#VALUE!</v>
      </c>
      <c r="U238" s="134" t="e">
        <f>Tabla13[[#This Row],[Importe IVA ]]</f>
        <v>#VALUE!</v>
      </c>
      <c r="V238" s="134" t="e">
        <f>Tabla13[[#This Row],[Importe de adjudicación (IVA INCLUIDO)]]</f>
        <v>#VALUE!</v>
      </c>
      <c r="W238" s="137"/>
    </row>
    <row r="239" spans="10:23">
      <c r="J239" s="24"/>
      <c r="S239" s="203" t="e">
        <f>Tabla13[[#This Row],[Título del contrato]]&amp;Tabla13[[#This Row],[Nº Expediente de la plataforma de contratación]]</f>
        <v>#VALUE!</v>
      </c>
      <c r="T239" s="208" t="e">
        <f>Tabla13[[#This Row],[Nº Expediente de la plataforma de contratación]]</f>
        <v>#VALUE!</v>
      </c>
      <c r="U239" s="134" t="e">
        <f>Tabla13[[#This Row],[Importe IVA ]]</f>
        <v>#VALUE!</v>
      </c>
      <c r="V239" s="134" t="e">
        <f>Tabla13[[#This Row],[Importe de adjudicación (IVA INCLUIDO)]]</f>
        <v>#VALUE!</v>
      </c>
      <c r="W239" s="137"/>
    </row>
    <row r="240" spans="10:23">
      <c r="J240" s="24"/>
      <c r="S240" s="203" t="e">
        <f>Tabla13[[#This Row],[Título del contrato]]&amp;Tabla13[[#This Row],[Nº Expediente de la plataforma de contratación]]</f>
        <v>#VALUE!</v>
      </c>
      <c r="T240" s="208" t="e">
        <f>Tabla13[[#This Row],[Nº Expediente de la plataforma de contratación]]</f>
        <v>#VALUE!</v>
      </c>
      <c r="U240" s="134" t="e">
        <f>Tabla13[[#This Row],[Importe IVA ]]</f>
        <v>#VALUE!</v>
      </c>
      <c r="V240" s="134" t="e">
        <f>Tabla13[[#This Row],[Importe de adjudicación (IVA INCLUIDO)]]</f>
        <v>#VALUE!</v>
      </c>
      <c r="W240" s="137"/>
    </row>
    <row r="241" spans="10:23">
      <c r="J241" s="24"/>
      <c r="S241" s="203" t="e">
        <f>Tabla13[[#This Row],[Título del contrato]]&amp;Tabla13[[#This Row],[Nº Expediente de la plataforma de contratación]]</f>
        <v>#VALUE!</v>
      </c>
      <c r="T241" s="208" t="e">
        <f>Tabla13[[#This Row],[Nº Expediente de la plataforma de contratación]]</f>
        <v>#VALUE!</v>
      </c>
      <c r="U241" s="134" t="e">
        <f>Tabla13[[#This Row],[Importe IVA ]]</f>
        <v>#VALUE!</v>
      </c>
      <c r="V241" s="134" t="e">
        <f>Tabla13[[#This Row],[Importe de adjudicación (IVA INCLUIDO)]]</f>
        <v>#VALUE!</v>
      </c>
      <c r="W241" s="137"/>
    </row>
    <row r="242" spans="10:23">
      <c r="J242" s="24"/>
      <c r="S242" s="203" t="e">
        <f>Tabla13[[#This Row],[Título del contrato]]&amp;Tabla13[[#This Row],[Nº Expediente de la plataforma de contratación]]</f>
        <v>#VALUE!</v>
      </c>
      <c r="T242" s="208" t="e">
        <f>Tabla13[[#This Row],[Nº Expediente de la plataforma de contratación]]</f>
        <v>#VALUE!</v>
      </c>
      <c r="U242" s="134" t="e">
        <f>Tabla13[[#This Row],[Importe IVA ]]</f>
        <v>#VALUE!</v>
      </c>
      <c r="V242" s="134" t="e">
        <f>Tabla13[[#This Row],[Importe de adjudicación (IVA INCLUIDO)]]</f>
        <v>#VALUE!</v>
      </c>
      <c r="W242" s="137"/>
    </row>
    <row r="243" spans="10:23">
      <c r="J243" s="24"/>
      <c r="S243" s="203" t="e">
        <f>Tabla13[[#This Row],[Título del contrato]]&amp;Tabla13[[#This Row],[Nº Expediente de la plataforma de contratación]]</f>
        <v>#VALUE!</v>
      </c>
      <c r="T243" s="208" t="e">
        <f>Tabla13[[#This Row],[Nº Expediente de la plataforma de contratación]]</f>
        <v>#VALUE!</v>
      </c>
      <c r="U243" s="134" t="e">
        <f>Tabla13[[#This Row],[Importe IVA ]]</f>
        <v>#VALUE!</v>
      </c>
      <c r="V243" s="134" t="e">
        <f>Tabla13[[#This Row],[Importe de adjudicación (IVA INCLUIDO)]]</f>
        <v>#VALUE!</v>
      </c>
      <c r="W243" s="137"/>
    </row>
    <row r="244" spans="10:23">
      <c r="J244" s="24"/>
      <c r="S244" s="203" t="e">
        <f>Tabla13[[#This Row],[Título del contrato]]&amp;Tabla13[[#This Row],[Nº Expediente de la plataforma de contratación]]</f>
        <v>#VALUE!</v>
      </c>
      <c r="T244" s="208" t="e">
        <f>Tabla13[[#This Row],[Nº Expediente de la plataforma de contratación]]</f>
        <v>#VALUE!</v>
      </c>
      <c r="U244" s="134" t="e">
        <f>Tabla13[[#This Row],[Importe IVA ]]</f>
        <v>#VALUE!</v>
      </c>
      <c r="V244" s="134" t="e">
        <f>Tabla13[[#This Row],[Importe de adjudicación (IVA INCLUIDO)]]</f>
        <v>#VALUE!</v>
      </c>
      <c r="W244" s="137"/>
    </row>
    <row r="245" spans="10:23">
      <c r="J245" s="24"/>
      <c r="S245" s="203" t="e">
        <f>Tabla13[[#This Row],[Título del contrato]]&amp;Tabla13[[#This Row],[Nº Expediente de la plataforma de contratación]]</f>
        <v>#VALUE!</v>
      </c>
      <c r="T245" s="208" t="e">
        <f>Tabla13[[#This Row],[Nº Expediente de la plataforma de contratación]]</f>
        <v>#VALUE!</v>
      </c>
      <c r="U245" s="134" t="e">
        <f>Tabla13[[#This Row],[Importe IVA ]]</f>
        <v>#VALUE!</v>
      </c>
      <c r="V245" s="134" t="e">
        <f>Tabla13[[#This Row],[Importe de adjudicación (IVA INCLUIDO)]]</f>
        <v>#VALUE!</v>
      </c>
      <c r="W245" s="137"/>
    </row>
    <row r="246" spans="10:23">
      <c r="J246" s="24"/>
      <c r="S246" s="203" t="e">
        <f>Tabla13[[#This Row],[Título del contrato]]&amp;Tabla13[[#This Row],[Nº Expediente de la plataforma de contratación]]</f>
        <v>#VALUE!</v>
      </c>
      <c r="T246" s="208" t="e">
        <f>Tabla13[[#This Row],[Nº Expediente de la plataforma de contratación]]</f>
        <v>#VALUE!</v>
      </c>
      <c r="U246" s="134" t="e">
        <f>Tabla13[[#This Row],[Importe IVA ]]</f>
        <v>#VALUE!</v>
      </c>
      <c r="V246" s="134" t="e">
        <f>Tabla13[[#This Row],[Importe de adjudicación (IVA INCLUIDO)]]</f>
        <v>#VALUE!</v>
      </c>
      <c r="W246" s="137"/>
    </row>
    <row r="247" spans="10:23">
      <c r="J247" s="24"/>
      <c r="S247" s="203" t="e">
        <f>Tabla13[[#This Row],[Título del contrato]]&amp;Tabla13[[#This Row],[Nº Expediente de la plataforma de contratación]]</f>
        <v>#VALUE!</v>
      </c>
      <c r="T247" s="208" t="e">
        <f>Tabla13[[#This Row],[Nº Expediente de la plataforma de contratación]]</f>
        <v>#VALUE!</v>
      </c>
      <c r="U247" s="134" t="e">
        <f>Tabla13[[#This Row],[Importe IVA ]]</f>
        <v>#VALUE!</v>
      </c>
      <c r="V247" s="134" t="e">
        <f>Tabla13[[#This Row],[Importe de adjudicación (IVA INCLUIDO)]]</f>
        <v>#VALUE!</v>
      </c>
      <c r="W247" s="137"/>
    </row>
    <row r="248" spans="10:23">
      <c r="J248" s="24"/>
      <c r="S248" s="203" t="e">
        <f>Tabla13[[#This Row],[Título del contrato]]&amp;Tabla13[[#This Row],[Nº Expediente de la plataforma de contratación]]</f>
        <v>#VALUE!</v>
      </c>
      <c r="T248" s="208" t="e">
        <f>Tabla13[[#This Row],[Nº Expediente de la plataforma de contratación]]</f>
        <v>#VALUE!</v>
      </c>
      <c r="U248" s="134" t="e">
        <f>Tabla13[[#This Row],[Importe IVA ]]</f>
        <v>#VALUE!</v>
      </c>
      <c r="V248" s="134" t="e">
        <f>Tabla13[[#This Row],[Importe de adjudicación (IVA INCLUIDO)]]</f>
        <v>#VALUE!</v>
      </c>
      <c r="W248" s="137"/>
    </row>
    <row r="249" spans="10:23">
      <c r="J249" s="24"/>
      <c r="S249" s="203" t="e">
        <f>Tabla13[[#This Row],[Título del contrato]]&amp;Tabla13[[#This Row],[Nº Expediente de la plataforma de contratación]]</f>
        <v>#VALUE!</v>
      </c>
      <c r="T249" s="208" t="e">
        <f>Tabla13[[#This Row],[Nº Expediente de la plataforma de contratación]]</f>
        <v>#VALUE!</v>
      </c>
      <c r="U249" s="134" t="e">
        <f>Tabla13[[#This Row],[Importe IVA ]]</f>
        <v>#VALUE!</v>
      </c>
      <c r="V249" s="134" t="e">
        <f>Tabla13[[#This Row],[Importe de adjudicación (IVA INCLUIDO)]]</f>
        <v>#VALUE!</v>
      </c>
      <c r="W249" s="137"/>
    </row>
    <row r="250" spans="10:23">
      <c r="J250" s="24"/>
      <c r="S250" s="203" t="e">
        <f>Tabla13[[#This Row],[Título del contrato]]&amp;Tabla13[[#This Row],[Nº Expediente de la plataforma de contratación]]</f>
        <v>#VALUE!</v>
      </c>
      <c r="T250" s="208" t="e">
        <f>Tabla13[[#This Row],[Nº Expediente de la plataforma de contratación]]</f>
        <v>#VALUE!</v>
      </c>
      <c r="U250" s="134" t="e">
        <f>Tabla13[[#This Row],[Importe IVA ]]</f>
        <v>#VALUE!</v>
      </c>
      <c r="V250" s="134" t="e">
        <f>Tabla13[[#This Row],[Importe de adjudicación (IVA INCLUIDO)]]</f>
        <v>#VALUE!</v>
      </c>
      <c r="W250" s="137"/>
    </row>
    <row r="251" spans="10:23">
      <c r="J251" s="24"/>
      <c r="S251" s="203" t="e">
        <f>Tabla13[[#This Row],[Título del contrato]]&amp;Tabla13[[#This Row],[Nº Expediente de la plataforma de contratación]]</f>
        <v>#VALUE!</v>
      </c>
      <c r="T251" s="208" t="e">
        <f>Tabla13[[#This Row],[Nº Expediente de la plataforma de contratación]]</f>
        <v>#VALUE!</v>
      </c>
      <c r="U251" s="134" t="e">
        <f>Tabla13[[#This Row],[Importe IVA ]]</f>
        <v>#VALUE!</v>
      </c>
      <c r="V251" s="134" t="e">
        <f>Tabla13[[#This Row],[Importe de adjudicación (IVA INCLUIDO)]]</f>
        <v>#VALUE!</v>
      </c>
      <c r="W251" s="137"/>
    </row>
    <row r="252" spans="10:23">
      <c r="J252" s="24"/>
      <c r="S252" s="203" t="e">
        <f>Tabla13[[#This Row],[Título del contrato]]&amp;Tabla13[[#This Row],[Nº Expediente de la plataforma de contratación]]</f>
        <v>#VALUE!</v>
      </c>
      <c r="T252" s="208" t="e">
        <f>Tabla13[[#This Row],[Nº Expediente de la plataforma de contratación]]</f>
        <v>#VALUE!</v>
      </c>
      <c r="U252" s="134" t="e">
        <f>Tabla13[[#This Row],[Importe IVA ]]</f>
        <v>#VALUE!</v>
      </c>
      <c r="V252" s="134" t="e">
        <f>Tabla13[[#This Row],[Importe de adjudicación (IVA INCLUIDO)]]</f>
        <v>#VALUE!</v>
      </c>
      <c r="W252" s="137"/>
    </row>
    <row r="253" spans="10:23">
      <c r="J253" s="24"/>
      <c r="S253" s="203" t="e">
        <f>Tabla13[[#This Row],[Título del contrato]]&amp;Tabla13[[#This Row],[Nº Expediente de la plataforma de contratación]]</f>
        <v>#VALUE!</v>
      </c>
      <c r="T253" s="208" t="e">
        <f>Tabla13[[#This Row],[Nº Expediente de la plataforma de contratación]]</f>
        <v>#VALUE!</v>
      </c>
      <c r="U253" s="134" t="e">
        <f>Tabla13[[#This Row],[Importe IVA ]]</f>
        <v>#VALUE!</v>
      </c>
      <c r="V253" s="134" t="e">
        <f>Tabla13[[#This Row],[Importe de adjudicación (IVA INCLUIDO)]]</f>
        <v>#VALUE!</v>
      </c>
      <c r="W253" s="137"/>
    </row>
    <row r="254" spans="10:23">
      <c r="J254" s="24"/>
      <c r="S254" s="203" t="e">
        <f>Tabla13[[#This Row],[Título del contrato]]&amp;Tabla13[[#This Row],[Nº Expediente de la plataforma de contratación]]</f>
        <v>#VALUE!</v>
      </c>
      <c r="T254" s="208" t="e">
        <f>Tabla13[[#This Row],[Nº Expediente de la plataforma de contratación]]</f>
        <v>#VALUE!</v>
      </c>
      <c r="U254" s="134" t="e">
        <f>Tabla13[[#This Row],[Importe IVA ]]</f>
        <v>#VALUE!</v>
      </c>
      <c r="V254" s="134" t="e">
        <f>Tabla13[[#This Row],[Importe de adjudicación (IVA INCLUIDO)]]</f>
        <v>#VALUE!</v>
      </c>
      <c r="W254" s="137"/>
    </row>
    <row r="255" spans="10:23">
      <c r="J255" s="24"/>
      <c r="S255" s="203" t="e">
        <f>Tabla13[[#This Row],[Título del contrato]]&amp;Tabla13[[#This Row],[Nº Expediente de la plataforma de contratación]]</f>
        <v>#VALUE!</v>
      </c>
      <c r="T255" s="208" t="e">
        <f>Tabla13[[#This Row],[Nº Expediente de la plataforma de contratación]]</f>
        <v>#VALUE!</v>
      </c>
      <c r="U255" s="134" t="e">
        <f>Tabla13[[#This Row],[Importe IVA ]]</f>
        <v>#VALUE!</v>
      </c>
      <c r="V255" s="134" t="e">
        <f>Tabla13[[#This Row],[Importe de adjudicación (IVA INCLUIDO)]]</f>
        <v>#VALUE!</v>
      </c>
      <c r="W255" s="137"/>
    </row>
    <row r="256" spans="10:23">
      <c r="J256" s="24"/>
      <c r="S256" s="203" t="e">
        <f>Tabla13[[#This Row],[Título del contrato]]&amp;Tabla13[[#This Row],[Nº Expediente de la plataforma de contratación]]</f>
        <v>#VALUE!</v>
      </c>
      <c r="T256" s="208" t="e">
        <f>Tabla13[[#This Row],[Nº Expediente de la plataforma de contratación]]</f>
        <v>#VALUE!</v>
      </c>
      <c r="U256" s="134" t="e">
        <f>Tabla13[[#This Row],[Importe IVA ]]</f>
        <v>#VALUE!</v>
      </c>
      <c r="V256" s="134" t="e">
        <f>Tabla13[[#This Row],[Importe de adjudicación (IVA INCLUIDO)]]</f>
        <v>#VALUE!</v>
      </c>
      <c r="W256" s="137"/>
    </row>
    <row r="257" spans="10:23">
      <c r="J257" s="24"/>
      <c r="S257" s="203" t="e">
        <f>Tabla13[[#This Row],[Título del contrato]]&amp;Tabla13[[#This Row],[Nº Expediente de la plataforma de contratación]]</f>
        <v>#VALUE!</v>
      </c>
      <c r="T257" s="208" t="e">
        <f>Tabla13[[#This Row],[Nº Expediente de la plataforma de contratación]]</f>
        <v>#VALUE!</v>
      </c>
      <c r="U257" s="134" t="e">
        <f>Tabla13[[#This Row],[Importe IVA ]]</f>
        <v>#VALUE!</v>
      </c>
      <c r="V257" s="134" t="e">
        <f>Tabla13[[#This Row],[Importe de adjudicación (IVA INCLUIDO)]]</f>
        <v>#VALUE!</v>
      </c>
      <c r="W257" s="137"/>
    </row>
    <row r="258" spans="10:23">
      <c r="J258" s="24"/>
      <c r="S258" s="203" t="e">
        <f>Tabla13[[#This Row],[Título del contrato]]&amp;Tabla13[[#This Row],[Nº Expediente de la plataforma de contratación]]</f>
        <v>#VALUE!</v>
      </c>
      <c r="T258" s="208" t="e">
        <f>Tabla13[[#This Row],[Nº Expediente de la plataforma de contratación]]</f>
        <v>#VALUE!</v>
      </c>
      <c r="U258" s="134" t="e">
        <f>Tabla13[[#This Row],[Importe IVA ]]</f>
        <v>#VALUE!</v>
      </c>
      <c r="V258" s="134" t="e">
        <f>Tabla13[[#This Row],[Importe de adjudicación (IVA INCLUIDO)]]</f>
        <v>#VALUE!</v>
      </c>
      <c r="W258" s="137"/>
    </row>
    <row r="259" spans="10:23">
      <c r="J259" s="24"/>
      <c r="S259" s="203" t="e">
        <f>Tabla13[[#This Row],[Título del contrato]]&amp;Tabla13[[#This Row],[Nº Expediente de la plataforma de contratación]]</f>
        <v>#VALUE!</v>
      </c>
      <c r="T259" s="208" t="e">
        <f>Tabla13[[#This Row],[Nº Expediente de la plataforma de contratación]]</f>
        <v>#VALUE!</v>
      </c>
      <c r="U259" s="134" t="e">
        <f>Tabla13[[#This Row],[Importe IVA ]]</f>
        <v>#VALUE!</v>
      </c>
      <c r="V259" s="134" t="e">
        <f>Tabla13[[#This Row],[Importe de adjudicación (IVA INCLUIDO)]]</f>
        <v>#VALUE!</v>
      </c>
      <c r="W259" s="137"/>
    </row>
    <row r="260" spans="10:23">
      <c r="J260" s="24"/>
      <c r="S260" s="203" t="e">
        <f>Tabla13[[#This Row],[Título del contrato]]&amp;Tabla13[[#This Row],[Nº Expediente de la plataforma de contratación]]</f>
        <v>#VALUE!</v>
      </c>
      <c r="T260" s="208" t="e">
        <f>Tabla13[[#This Row],[Nº Expediente de la plataforma de contratación]]</f>
        <v>#VALUE!</v>
      </c>
      <c r="U260" s="134" t="e">
        <f>Tabla13[[#This Row],[Importe IVA ]]</f>
        <v>#VALUE!</v>
      </c>
      <c r="V260" s="134" t="e">
        <f>Tabla13[[#This Row],[Importe de adjudicación (IVA INCLUIDO)]]</f>
        <v>#VALUE!</v>
      </c>
      <c r="W260" s="137"/>
    </row>
    <row r="261" spans="10:23">
      <c r="J261" s="24"/>
      <c r="S261" s="203" t="e">
        <f>Tabla13[[#This Row],[Título del contrato]]&amp;Tabla13[[#This Row],[Nº Expediente de la plataforma de contratación]]</f>
        <v>#VALUE!</v>
      </c>
      <c r="T261" s="208" t="e">
        <f>Tabla13[[#This Row],[Nº Expediente de la plataforma de contratación]]</f>
        <v>#VALUE!</v>
      </c>
      <c r="U261" s="134" t="e">
        <f>Tabla13[[#This Row],[Importe IVA ]]</f>
        <v>#VALUE!</v>
      </c>
      <c r="V261" s="134" t="e">
        <f>Tabla13[[#This Row],[Importe de adjudicación (IVA INCLUIDO)]]</f>
        <v>#VALUE!</v>
      </c>
      <c r="W261" s="137"/>
    </row>
    <row r="262" spans="10:23">
      <c r="J262" s="24"/>
      <c r="S262" s="203" t="e">
        <f>Tabla13[[#This Row],[Título del contrato]]&amp;Tabla13[[#This Row],[Nº Expediente de la plataforma de contratación]]</f>
        <v>#VALUE!</v>
      </c>
      <c r="T262" s="208" t="e">
        <f>Tabla13[[#This Row],[Nº Expediente de la plataforma de contratación]]</f>
        <v>#VALUE!</v>
      </c>
      <c r="U262" s="134" t="e">
        <f>Tabla13[[#This Row],[Importe IVA ]]</f>
        <v>#VALUE!</v>
      </c>
      <c r="V262" s="134" t="e">
        <f>Tabla13[[#This Row],[Importe de adjudicación (IVA INCLUIDO)]]</f>
        <v>#VALUE!</v>
      </c>
      <c r="W262" s="137"/>
    </row>
    <row r="263" spans="10:23">
      <c r="J263" s="24"/>
      <c r="S263" s="203" t="e">
        <f>Tabla13[[#This Row],[Título del contrato]]&amp;Tabla13[[#This Row],[Nº Expediente de la plataforma de contratación]]</f>
        <v>#VALUE!</v>
      </c>
      <c r="T263" s="208" t="e">
        <f>Tabla13[[#This Row],[Nº Expediente de la plataforma de contratación]]</f>
        <v>#VALUE!</v>
      </c>
      <c r="U263" s="134" t="e">
        <f>Tabla13[[#This Row],[Importe IVA ]]</f>
        <v>#VALUE!</v>
      </c>
      <c r="V263" s="134" t="e">
        <f>Tabla13[[#This Row],[Importe de adjudicación (IVA INCLUIDO)]]</f>
        <v>#VALUE!</v>
      </c>
      <c r="W263" s="137"/>
    </row>
    <row r="264" spans="10:23">
      <c r="J264" s="24"/>
      <c r="S264" s="203" t="e">
        <f>Tabla13[[#This Row],[Título del contrato]]&amp;Tabla13[[#This Row],[Nº Expediente de la plataforma de contratación]]</f>
        <v>#VALUE!</v>
      </c>
      <c r="T264" s="208" t="e">
        <f>Tabla13[[#This Row],[Nº Expediente de la plataforma de contratación]]</f>
        <v>#VALUE!</v>
      </c>
      <c r="U264" s="134" t="e">
        <f>Tabla13[[#This Row],[Importe IVA ]]</f>
        <v>#VALUE!</v>
      </c>
      <c r="V264" s="134" t="e">
        <f>Tabla13[[#This Row],[Importe de adjudicación (IVA INCLUIDO)]]</f>
        <v>#VALUE!</v>
      </c>
      <c r="W264" s="137"/>
    </row>
    <row r="265" spans="10:23">
      <c r="J265" s="24"/>
      <c r="S265" s="203" t="e">
        <f>Tabla13[[#This Row],[Título del contrato]]&amp;Tabla13[[#This Row],[Nº Expediente de la plataforma de contratación]]</f>
        <v>#VALUE!</v>
      </c>
      <c r="T265" s="208" t="e">
        <f>Tabla13[[#This Row],[Nº Expediente de la plataforma de contratación]]</f>
        <v>#VALUE!</v>
      </c>
      <c r="U265" s="134" t="e">
        <f>Tabla13[[#This Row],[Importe IVA ]]</f>
        <v>#VALUE!</v>
      </c>
      <c r="V265" s="134" t="e">
        <f>Tabla13[[#This Row],[Importe de adjudicación (IVA INCLUIDO)]]</f>
        <v>#VALUE!</v>
      </c>
      <c r="W265" s="137"/>
    </row>
    <row r="266" spans="10:23">
      <c r="J266" s="24"/>
      <c r="S266" s="203" t="e">
        <f>Tabla13[[#This Row],[Título del contrato]]&amp;Tabla13[[#This Row],[Nº Expediente de la plataforma de contratación]]</f>
        <v>#VALUE!</v>
      </c>
      <c r="T266" s="208" t="e">
        <f>Tabla13[[#This Row],[Nº Expediente de la plataforma de contratación]]</f>
        <v>#VALUE!</v>
      </c>
      <c r="U266" s="134" t="e">
        <f>Tabla13[[#This Row],[Importe IVA ]]</f>
        <v>#VALUE!</v>
      </c>
      <c r="V266" s="134" t="e">
        <f>Tabla13[[#This Row],[Importe de adjudicación (IVA INCLUIDO)]]</f>
        <v>#VALUE!</v>
      </c>
      <c r="W266" s="137"/>
    </row>
    <row r="267" spans="10:23">
      <c r="J267" s="24"/>
      <c r="S267" s="203" t="e">
        <f>Tabla13[[#This Row],[Título del contrato]]&amp;Tabla13[[#This Row],[Nº Expediente de la plataforma de contratación]]</f>
        <v>#VALUE!</v>
      </c>
      <c r="T267" s="208" t="e">
        <f>Tabla13[[#This Row],[Nº Expediente de la plataforma de contratación]]</f>
        <v>#VALUE!</v>
      </c>
      <c r="U267" s="134" t="e">
        <f>Tabla13[[#This Row],[Importe IVA ]]</f>
        <v>#VALUE!</v>
      </c>
      <c r="V267" s="134" t="e">
        <f>Tabla13[[#This Row],[Importe de adjudicación (IVA INCLUIDO)]]</f>
        <v>#VALUE!</v>
      </c>
      <c r="W267" s="137"/>
    </row>
    <row r="268" spans="10:23">
      <c r="J268" s="24"/>
      <c r="S268" s="203" t="e">
        <f>Tabla13[[#This Row],[Título del contrato]]&amp;Tabla13[[#This Row],[Nº Expediente de la plataforma de contratación]]</f>
        <v>#VALUE!</v>
      </c>
      <c r="T268" s="208" t="e">
        <f>Tabla13[[#This Row],[Nº Expediente de la plataforma de contratación]]</f>
        <v>#VALUE!</v>
      </c>
      <c r="U268" s="134" t="e">
        <f>Tabla13[[#This Row],[Importe IVA ]]</f>
        <v>#VALUE!</v>
      </c>
      <c r="V268" s="134" t="e">
        <f>Tabla13[[#This Row],[Importe de adjudicación (IVA INCLUIDO)]]</f>
        <v>#VALUE!</v>
      </c>
      <c r="W268" s="137"/>
    </row>
    <row r="269" spans="10:23">
      <c r="J269" s="24"/>
      <c r="S269" s="203" t="e">
        <f>Tabla13[[#This Row],[Título del contrato]]&amp;Tabla13[[#This Row],[Nº Expediente de la plataforma de contratación]]</f>
        <v>#VALUE!</v>
      </c>
      <c r="T269" s="208" t="e">
        <f>Tabla13[[#This Row],[Nº Expediente de la plataforma de contratación]]</f>
        <v>#VALUE!</v>
      </c>
      <c r="U269" s="134" t="e">
        <f>Tabla13[[#This Row],[Importe IVA ]]</f>
        <v>#VALUE!</v>
      </c>
      <c r="V269" s="134" t="e">
        <f>Tabla13[[#This Row],[Importe de adjudicación (IVA INCLUIDO)]]</f>
        <v>#VALUE!</v>
      </c>
      <c r="W269" s="137"/>
    </row>
    <row r="270" spans="10:23">
      <c r="J270" s="24"/>
      <c r="S270" s="203" t="e">
        <f>Tabla13[[#This Row],[Título del contrato]]&amp;Tabla13[[#This Row],[Nº Expediente de la plataforma de contratación]]</f>
        <v>#VALUE!</v>
      </c>
      <c r="T270" s="208" t="e">
        <f>Tabla13[[#This Row],[Nº Expediente de la plataforma de contratación]]</f>
        <v>#VALUE!</v>
      </c>
      <c r="U270" s="134" t="e">
        <f>Tabla13[[#This Row],[Importe IVA ]]</f>
        <v>#VALUE!</v>
      </c>
      <c r="V270" s="134" t="e">
        <f>Tabla13[[#This Row],[Importe de adjudicación (IVA INCLUIDO)]]</f>
        <v>#VALUE!</v>
      </c>
      <c r="W270" s="137"/>
    </row>
    <row r="271" spans="10:23">
      <c r="J271" s="24"/>
      <c r="S271" s="203" t="e">
        <f>Tabla13[[#This Row],[Título del contrato]]&amp;Tabla13[[#This Row],[Nº Expediente de la plataforma de contratación]]</f>
        <v>#VALUE!</v>
      </c>
      <c r="T271" s="208" t="e">
        <f>Tabla13[[#This Row],[Nº Expediente de la plataforma de contratación]]</f>
        <v>#VALUE!</v>
      </c>
      <c r="U271" s="134" t="e">
        <f>Tabla13[[#This Row],[Importe IVA ]]</f>
        <v>#VALUE!</v>
      </c>
      <c r="V271" s="134" t="e">
        <f>Tabla13[[#This Row],[Importe de adjudicación (IVA INCLUIDO)]]</f>
        <v>#VALUE!</v>
      </c>
      <c r="W271" s="137"/>
    </row>
    <row r="272" spans="10:23">
      <c r="J272" s="24"/>
      <c r="S272" s="203" t="e">
        <f>Tabla13[[#This Row],[Título del contrato]]&amp;Tabla13[[#This Row],[Nº Expediente de la plataforma de contratación]]</f>
        <v>#VALUE!</v>
      </c>
      <c r="T272" s="208" t="e">
        <f>Tabla13[[#This Row],[Nº Expediente de la plataforma de contratación]]</f>
        <v>#VALUE!</v>
      </c>
      <c r="U272" s="134" t="e">
        <f>Tabla13[[#This Row],[Importe IVA ]]</f>
        <v>#VALUE!</v>
      </c>
      <c r="V272" s="134" t="e">
        <f>Tabla13[[#This Row],[Importe de adjudicación (IVA INCLUIDO)]]</f>
        <v>#VALUE!</v>
      </c>
      <c r="W272" s="137"/>
    </row>
    <row r="273" spans="10:23">
      <c r="J273" s="24"/>
      <c r="S273" s="203" t="e">
        <f>Tabla13[[#This Row],[Título del contrato]]&amp;Tabla13[[#This Row],[Nº Expediente de la plataforma de contratación]]</f>
        <v>#VALUE!</v>
      </c>
      <c r="T273" s="208" t="e">
        <f>Tabla13[[#This Row],[Nº Expediente de la plataforma de contratación]]</f>
        <v>#VALUE!</v>
      </c>
      <c r="U273" s="134" t="e">
        <f>Tabla13[[#This Row],[Importe IVA ]]</f>
        <v>#VALUE!</v>
      </c>
      <c r="V273" s="134" t="e">
        <f>Tabla13[[#This Row],[Importe de adjudicación (IVA INCLUIDO)]]</f>
        <v>#VALUE!</v>
      </c>
      <c r="W273" s="137"/>
    </row>
    <row r="274" spans="10:23">
      <c r="J274" s="24"/>
      <c r="S274" s="203" t="e">
        <f>Tabla13[[#This Row],[Título del contrato]]&amp;Tabla13[[#This Row],[Nº Expediente de la plataforma de contratación]]</f>
        <v>#VALUE!</v>
      </c>
      <c r="T274" s="208" t="e">
        <f>Tabla13[[#This Row],[Nº Expediente de la plataforma de contratación]]</f>
        <v>#VALUE!</v>
      </c>
      <c r="U274" s="134" t="e">
        <f>Tabla13[[#This Row],[Importe IVA ]]</f>
        <v>#VALUE!</v>
      </c>
      <c r="V274" s="134" t="e">
        <f>Tabla13[[#This Row],[Importe de adjudicación (IVA INCLUIDO)]]</f>
        <v>#VALUE!</v>
      </c>
      <c r="W274" s="137"/>
    </row>
    <row r="275" spans="10:23">
      <c r="J275" s="24"/>
      <c r="S275" s="203" t="e">
        <f>Tabla13[[#This Row],[Título del contrato]]&amp;Tabla13[[#This Row],[Nº Expediente de la plataforma de contratación]]</f>
        <v>#VALUE!</v>
      </c>
      <c r="T275" s="208" t="e">
        <f>Tabla13[[#This Row],[Nº Expediente de la plataforma de contratación]]</f>
        <v>#VALUE!</v>
      </c>
      <c r="U275" s="134" t="e">
        <f>Tabla13[[#This Row],[Importe IVA ]]</f>
        <v>#VALUE!</v>
      </c>
      <c r="V275" s="134" t="e">
        <f>Tabla13[[#This Row],[Importe de adjudicación (IVA INCLUIDO)]]</f>
        <v>#VALUE!</v>
      </c>
      <c r="W275" s="137"/>
    </row>
    <row r="276" spans="10:23">
      <c r="J276" s="24"/>
      <c r="S276" s="203" t="e">
        <f>Tabla13[[#This Row],[Título del contrato]]&amp;Tabla13[[#This Row],[Nº Expediente de la plataforma de contratación]]</f>
        <v>#VALUE!</v>
      </c>
      <c r="T276" s="208" t="e">
        <f>Tabla13[[#This Row],[Nº Expediente de la plataforma de contratación]]</f>
        <v>#VALUE!</v>
      </c>
      <c r="U276" s="134" t="e">
        <f>Tabla13[[#This Row],[Importe IVA ]]</f>
        <v>#VALUE!</v>
      </c>
      <c r="V276" s="134" t="e">
        <f>Tabla13[[#This Row],[Importe de adjudicación (IVA INCLUIDO)]]</f>
        <v>#VALUE!</v>
      </c>
      <c r="W276" s="137"/>
    </row>
    <row r="277" spans="10:23">
      <c r="J277" s="24"/>
      <c r="S277" s="203" t="e">
        <f>Tabla13[[#This Row],[Título del contrato]]&amp;Tabla13[[#This Row],[Nº Expediente de la plataforma de contratación]]</f>
        <v>#VALUE!</v>
      </c>
      <c r="T277" s="208" t="e">
        <f>Tabla13[[#This Row],[Nº Expediente de la plataforma de contratación]]</f>
        <v>#VALUE!</v>
      </c>
      <c r="U277" s="134" t="e">
        <f>Tabla13[[#This Row],[Importe IVA ]]</f>
        <v>#VALUE!</v>
      </c>
      <c r="V277" s="134" t="e">
        <f>Tabla13[[#This Row],[Importe de adjudicación (IVA INCLUIDO)]]</f>
        <v>#VALUE!</v>
      </c>
      <c r="W277" s="137"/>
    </row>
    <row r="278" spans="10:23">
      <c r="J278" s="24"/>
      <c r="S278" s="203" t="e">
        <f>Tabla13[[#This Row],[Título del contrato]]&amp;Tabla13[[#This Row],[Nº Expediente de la plataforma de contratación]]</f>
        <v>#VALUE!</v>
      </c>
      <c r="T278" s="208" t="e">
        <f>Tabla13[[#This Row],[Nº Expediente de la plataforma de contratación]]</f>
        <v>#VALUE!</v>
      </c>
      <c r="U278" s="134" t="e">
        <f>Tabla13[[#This Row],[Importe IVA ]]</f>
        <v>#VALUE!</v>
      </c>
      <c r="V278" s="134" t="e">
        <f>Tabla13[[#This Row],[Importe de adjudicación (IVA INCLUIDO)]]</f>
        <v>#VALUE!</v>
      </c>
      <c r="W278" s="137"/>
    </row>
    <row r="279" spans="10:23">
      <c r="J279" s="24"/>
      <c r="S279" s="203" t="e">
        <f>Tabla13[[#This Row],[Título del contrato]]&amp;Tabla13[[#This Row],[Nº Expediente de la plataforma de contratación]]</f>
        <v>#VALUE!</v>
      </c>
      <c r="T279" s="208" t="e">
        <f>Tabla13[[#This Row],[Nº Expediente de la plataforma de contratación]]</f>
        <v>#VALUE!</v>
      </c>
      <c r="U279" s="134" t="e">
        <f>Tabla13[[#This Row],[Importe IVA ]]</f>
        <v>#VALUE!</v>
      </c>
      <c r="V279" s="134" t="e">
        <f>Tabla13[[#This Row],[Importe de adjudicación (IVA INCLUIDO)]]</f>
        <v>#VALUE!</v>
      </c>
      <c r="W279" s="137"/>
    </row>
    <row r="280" spans="10:23">
      <c r="J280" s="24"/>
      <c r="S280" s="203" t="e">
        <f>Tabla13[[#This Row],[Título del contrato]]&amp;Tabla13[[#This Row],[Nº Expediente de la plataforma de contratación]]</f>
        <v>#VALUE!</v>
      </c>
      <c r="T280" s="208" t="e">
        <f>Tabla13[[#This Row],[Nº Expediente de la plataforma de contratación]]</f>
        <v>#VALUE!</v>
      </c>
      <c r="U280" s="134" t="e">
        <f>Tabla13[[#This Row],[Importe IVA ]]</f>
        <v>#VALUE!</v>
      </c>
      <c r="V280" s="134" t="e">
        <f>Tabla13[[#This Row],[Importe de adjudicación (IVA INCLUIDO)]]</f>
        <v>#VALUE!</v>
      </c>
      <c r="W280" s="137"/>
    </row>
    <row r="281" spans="10:23">
      <c r="J281" s="24"/>
      <c r="S281" s="203" t="e">
        <f>Tabla13[[#This Row],[Título del contrato]]&amp;Tabla13[[#This Row],[Nº Expediente de la plataforma de contratación]]</f>
        <v>#VALUE!</v>
      </c>
      <c r="T281" s="208" t="e">
        <f>Tabla13[[#This Row],[Nº Expediente de la plataforma de contratación]]</f>
        <v>#VALUE!</v>
      </c>
      <c r="U281" s="134" t="e">
        <f>Tabla13[[#This Row],[Importe IVA ]]</f>
        <v>#VALUE!</v>
      </c>
      <c r="V281" s="134" t="e">
        <f>Tabla13[[#This Row],[Importe de adjudicación (IVA INCLUIDO)]]</f>
        <v>#VALUE!</v>
      </c>
      <c r="W281" s="137"/>
    </row>
    <row r="282" spans="10:23">
      <c r="J282" s="24"/>
      <c r="S282" s="203" t="e">
        <f>Tabla13[[#This Row],[Título del contrato]]&amp;Tabla13[[#This Row],[Nº Expediente de la plataforma de contratación]]</f>
        <v>#VALUE!</v>
      </c>
      <c r="T282" s="208" t="e">
        <f>Tabla13[[#This Row],[Nº Expediente de la plataforma de contratación]]</f>
        <v>#VALUE!</v>
      </c>
      <c r="U282" s="134" t="e">
        <f>Tabla13[[#This Row],[Importe IVA ]]</f>
        <v>#VALUE!</v>
      </c>
      <c r="V282" s="134" t="e">
        <f>Tabla13[[#This Row],[Importe de adjudicación (IVA INCLUIDO)]]</f>
        <v>#VALUE!</v>
      </c>
      <c r="W282" s="137"/>
    </row>
    <row r="283" spans="10:23">
      <c r="J283" s="24"/>
      <c r="S283" s="203" t="e">
        <f>Tabla13[[#This Row],[Título del contrato]]&amp;Tabla13[[#This Row],[Nº Expediente de la plataforma de contratación]]</f>
        <v>#VALUE!</v>
      </c>
      <c r="T283" s="208" t="e">
        <f>Tabla13[[#This Row],[Nº Expediente de la plataforma de contratación]]</f>
        <v>#VALUE!</v>
      </c>
      <c r="U283" s="134" t="e">
        <f>Tabla13[[#This Row],[Importe IVA ]]</f>
        <v>#VALUE!</v>
      </c>
      <c r="V283" s="134" t="e">
        <f>Tabla13[[#This Row],[Importe de adjudicación (IVA INCLUIDO)]]</f>
        <v>#VALUE!</v>
      </c>
      <c r="W283" s="137"/>
    </row>
    <row r="284" spans="10:23">
      <c r="J284" s="24"/>
      <c r="S284" s="203" t="e">
        <f>Tabla13[[#This Row],[Título del contrato]]&amp;Tabla13[[#This Row],[Nº Expediente de la plataforma de contratación]]</f>
        <v>#VALUE!</v>
      </c>
      <c r="T284" s="208" t="e">
        <f>Tabla13[[#This Row],[Nº Expediente de la plataforma de contratación]]</f>
        <v>#VALUE!</v>
      </c>
      <c r="U284" s="134" t="e">
        <f>Tabla13[[#This Row],[Importe IVA ]]</f>
        <v>#VALUE!</v>
      </c>
      <c r="V284" s="134" t="e">
        <f>Tabla13[[#This Row],[Importe de adjudicación (IVA INCLUIDO)]]</f>
        <v>#VALUE!</v>
      </c>
      <c r="W284" s="137"/>
    </row>
    <row r="285" spans="10:23">
      <c r="J285" s="24"/>
      <c r="S285" s="203" t="e">
        <f>Tabla13[[#This Row],[Título del contrato]]&amp;Tabla13[[#This Row],[Nº Expediente de la plataforma de contratación]]</f>
        <v>#VALUE!</v>
      </c>
      <c r="T285" s="208" t="e">
        <f>Tabla13[[#This Row],[Nº Expediente de la plataforma de contratación]]</f>
        <v>#VALUE!</v>
      </c>
      <c r="U285" s="134" t="e">
        <f>Tabla13[[#This Row],[Importe IVA ]]</f>
        <v>#VALUE!</v>
      </c>
      <c r="V285" s="134" t="e">
        <f>Tabla13[[#This Row],[Importe de adjudicación (IVA INCLUIDO)]]</f>
        <v>#VALUE!</v>
      </c>
      <c r="W285" s="137"/>
    </row>
    <row r="286" spans="10:23">
      <c r="J286" s="24"/>
      <c r="S286" s="203" t="e">
        <f>Tabla13[[#This Row],[Título del contrato]]&amp;Tabla13[[#This Row],[Nº Expediente de la plataforma de contratación]]</f>
        <v>#VALUE!</v>
      </c>
      <c r="T286" s="208" t="e">
        <f>Tabla13[[#This Row],[Nº Expediente de la plataforma de contratación]]</f>
        <v>#VALUE!</v>
      </c>
      <c r="U286" s="134" t="e">
        <f>Tabla13[[#This Row],[Importe IVA ]]</f>
        <v>#VALUE!</v>
      </c>
      <c r="V286" s="134" t="e">
        <f>Tabla13[[#This Row],[Importe de adjudicación (IVA INCLUIDO)]]</f>
        <v>#VALUE!</v>
      </c>
      <c r="W286" s="137"/>
    </row>
    <row r="287" spans="10:23">
      <c r="J287" s="24"/>
      <c r="S287" s="203" t="e">
        <f>Tabla13[[#This Row],[Título del contrato]]&amp;Tabla13[[#This Row],[Nº Expediente de la plataforma de contratación]]</f>
        <v>#VALUE!</v>
      </c>
      <c r="T287" s="208" t="e">
        <f>Tabla13[[#This Row],[Nº Expediente de la plataforma de contratación]]</f>
        <v>#VALUE!</v>
      </c>
      <c r="U287" s="134" t="e">
        <f>Tabla13[[#This Row],[Importe IVA ]]</f>
        <v>#VALUE!</v>
      </c>
      <c r="V287" s="134" t="e">
        <f>Tabla13[[#This Row],[Importe de adjudicación (IVA INCLUIDO)]]</f>
        <v>#VALUE!</v>
      </c>
      <c r="W287" s="137"/>
    </row>
    <row r="288" spans="10:23">
      <c r="J288" s="24"/>
      <c r="S288" s="203" t="e">
        <f>Tabla13[[#This Row],[Título del contrato]]&amp;Tabla13[[#This Row],[Nº Expediente de la plataforma de contratación]]</f>
        <v>#VALUE!</v>
      </c>
      <c r="T288" s="208" t="e">
        <f>Tabla13[[#This Row],[Nº Expediente de la plataforma de contratación]]</f>
        <v>#VALUE!</v>
      </c>
      <c r="U288" s="134" t="e">
        <f>Tabla13[[#This Row],[Importe IVA ]]</f>
        <v>#VALUE!</v>
      </c>
      <c r="V288" s="134" t="e">
        <f>Tabla13[[#This Row],[Importe de adjudicación (IVA INCLUIDO)]]</f>
        <v>#VALUE!</v>
      </c>
      <c r="W288" s="137"/>
    </row>
    <row r="289" spans="10:23">
      <c r="J289" s="24"/>
      <c r="S289" s="203" t="e">
        <f>Tabla13[[#This Row],[Título del contrato]]&amp;Tabla13[[#This Row],[Nº Expediente de la plataforma de contratación]]</f>
        <v>#VALUE!</v>
      </c>
      <c r="T289" s="208" t="e">
        <f>Tabla13[[#This Row],[Nº Expediente de la plataforma de contratación]]</f>
        <v>#VALUE!</v>
      </c>
      <c r="U289" s="134" t="e">
        <f>Tabla13[[#This Row],[Importe IVA ]]</f>
        <v>#VALUE!</v>
      </c>
      <c r="V289" s="134" t="e">
        <f>Tabla13[[#This Row],[Importe de adjudicación (IVA INCLUIDO)]]</f>
        <v>#VALUE!</v>
      </c>
      <c r="W289" s="137"/>
    </row>
    <row r="290" spans="10:23">
      <c r="J290" s="24"/>
      <c r="S290" s="203" t="e">
        <f>Tabla13[[#This Row],[Título del contrato]]&amp;Tabla13[[#This Row],[Nº Expediente de la plataforma de contratación]]</f>
        <v>#VALUE!</v>
      </c>
      <c r="T290" s="208" t="e">
        <f>Tabla13[[#This Row],[Nº Expediente de la plataforma de contratación]]</f>
        <v>#VALUE!</v>
      </c>
      <c r="U290" s="134" t="e">
        <f>Tabla13[[#This Row],[Importe IVA ]]</f>
        <v>#VALUE!</v>
      </c>
      <c r="V290" s="134" t="e">
        <f>Tabla13[[#This Row],[Importe de adjudicación (IVA INCLUIDO)]]</f>
        <v>#VALUE!</v>
      </c>
      <c r="W290" s="137"/>
    </row>
    <row r="291" spans="10:23">
      <c r="J291" s="24"/>
      <c r="S291" s="203" t="e">
        <f>Tabla13[[#This Row],[Título del contrato]]&amp;Tabla13[[#This Row],[Nº Expediente de la plataforma de contratación]]</f>
        <v>#VALUE!</v>
      </c>
      <c r="T291" s="208" t="e">
        <f>Tabla13[[#This Row],[Nº Expediente de la plataforma de contratación]]</f>
        <v>#VALUE!</v>
      </c>
      <c r="U291" s="134" t="e">
        <f>Tabla13[[#This Row],[Importe IVA ]]</f>
        <v>#VALUE!</v>
      </c>
      <c r="V291" s="134" t="e">
        <f>Tabla13[[#This Row],[Importe de adjudicación (IVA INCLUIDO)]]</f>
        <v>#VALUE!</v>
      </c>
      <c r="W291" s="137"/>
    </row>
    <row r="292" spans="10:23">
      <c r="J292" s="24"/>
      <c r="S292" s="203" t="e">
        <f>Tabla13[[#This Row],[Título del contrato]]&amp;Tabla13[[#This Row],[Nº Expediente de la plataforma de contratación]]</f>
        <v>#VALUE!</v>
      </c>
      <c r="T292" s="208" t="e">
        <f>Tabla13[[#This Row],[Nº Expediente de la plataforma de contratación]]</f>
        <v>#VALUE!</v>
      </c>
      <c r="U292" s="134" t="e">
        <f>Tabla13[[#This Row],[Importe IVA ]]</f>
        <v>#VALUE!</v>
      </c>
      <c r="V292" s="134" t="e">
        <f>Tabla13[[#This Row],[Importe de adjudicación (IVA INCLUIDO)]]</f>
        <v>#VALUE!</v>
      </c>
      <c r="W292" s="137"/>
    </row>
    <row r="293" spans="10:23">
      <c r="J293" s="24"/>
      <c r="S293" s="203" t="e">
        <f>Tabla13[[#This Row],[Título del contrato]]&amp;Tabla13[[#This Row],[Nº Expediente de la plataforma de contratación]]</f>
        <v>#VALUE!</v>
      </c>
      <c r="T293" s="208" t="e">
        <f>Tabla13[[#This Row],[Nº Expediente de la plataforma de contratación]]</f>
        <v>#VALUE!</v>
      </c>
      <c r="U293" s="134" t="e">
        <f>Tabla13[[#This Row],[Importe IVA ]]</f>
        <v>#VALUE!</v>
      </c>
      <c r="V293" s="134" t="e">
        <f>Tabla13[[#This Row],[Importe de adjudicación (IVA INCLUIDO)]]</f>
        <v>#VALUE!</v>
      </c>
      <c r="W293" s="137"/>
    </row>
    <row r="294" spans="10:23">
      <c r="J294" s="24"/>
      <c r="S294" s="203" t="e">
        <f>Tabla13[[#This Row],[Título del contrato]]&amp;Tabla13[[#This Row],[Nº Expediente de la plataforma de contratación]]</f>
        <v>#VALUE!</v>
      </c>
      <c r="T294" s="208" t="e">
        <f>Tabla13[[#This Row],[Nº Expediente de la plataforma de contratación]]</f>
        <v>#VALUE!</v>
      </c>
      <c r="U294" s="134" t="e">
        <f>Tabla13[[#This Row],[Importe IVA ]]</f>
        <v>#VALUE!</v>
      </c>
      <c r="V294" s="134" t="e">
        <f>Tabla13[[#This Row],[Importe de adjudicación (IVA INCLUIDO)]]</f>
        <v>#VALUE!</v>
      </c>
      <c r="W294" s="137"/>
    </row>
    <row r="295" spans="10:23">
      <c r="J295" s="24"/>
      <c r="S295" s="203" t="e">
        <f>Tabla13[[#This Row],[Título del contrato]]&amp;Tabla13[[#This Row],[Nº Expediente de la plataforma de contratación]]</f>
        <v>#VALUE!</v>
      </c>
      <c r="T295" s="208" t="e">
        <f>Tabla13[[#This Row],[Nº Expediente de la plataforma de contratación]]</f>
        <v>#VALUE!</v>
      </c>
      <c r="U295" s="134" t="e">
        <f>Tabla13[[#This Row],[Importe IVA ]]</f>
        <v>#VALUE!</v>
      </c>
      <c r="V295" s="134" t="e">
        <f>Tabla13[[#This Row],[Importe de adjudicación (IVA INCLUIDO)]]</f>
        <v>#VALUE!</v>
      </c>
      <c r="W295" s="137"/>
    </row>
    <row r="296" spans="10:23">
      <c r="J296" s="24"/>
      <c r="S296" s="203" t="e">
        <f>Tabla13[[#This Row],[Título del contrato]]&amp;Tabla13[[#This Row],[Nº Expediente de la plataforma de contratación]]</f>
        <v>#VALUE!</v>
      </c>
      <c r="T296" s="208" t="e">
        <f>Tabla13[[#This Row],[Nº Expediente de la plataforma de contratación]]</f>
        <v>#VALUE!</v>
      </c>
      <c r="U296" s="134" t="e">
        <f>Tabla13[[#This Row],[Importe IVA ]]</f>
        <v>#VALUE!</v>
      </c>
      <c r="V296" s="134" t="e">
        <f>Tabla13[[#This Row],[Importe de adjudicación (IVA INCLUIDO)]]</f>
        <v>#VALUE!</v>
      </c>
      <c r="W296" s="137"/>
    </row>
    <row r="297" spans="10:23">
      <c r="J297" s="24"/>
      <c r="S297" s="203" t="e">
        <f>Tabla13[[#This Row],[Título del contrato]]&amp;Tabla13[[#This Row],[Nº Expediente de la plataforma de contratación]]</f>
        <v>#VALUE!</v>
      </c>
      <c r="T297" s="208" t="e">
        <f>Tabla13[[#This Row],[Nº Expediente de la plataforma de contratación]]</f>
        <v>#VALUE!</v>
      </c>
      <c r="U297" s="134" t="e">
        <f>Tabla13[[#This Row],[Importe IVA ]]</f>
        <v>#VALUE!</v>
      </c>
      <c r="V297" s="134" t="e">
        <f>Tabla13[[#This Row],[Importe de adjudicación (IVA INCLUIDO)]]</f>
        <v>#VALUE!</v>
      </c>
      <c r="W297" s="137"/>
    </row>
    <row r="298" spans="10:23">
      <c r="J298" s="24"/>
      <c r="S298" s="203" t="e">
        <f>Tabla13[[#This Row],[Título del contrato]]&amp;Tabla13[[#This Row],[Nº Expediente de la plataforma de contratación]]</f>
        <v>#VALUE!</v>
      </c>
      <c r="T298" s="208" t="e">
        <f>Tabla13[[#This Row],[Nº Expediente de la plataforma de contratación]]</f>
        <v>#VALUE!</v>
      </c>
      <c r="U298" s="134" t="e">
        <f>Tabla13[[#This Row],[Importe IVA ]]</f>
        <v>#VALUE!</v>
      </c>
      <c r="V298" s="134" t="e">
        <f>Tabla13[[#This Row],[Importe de adjudicación (IVA INCLUIDO)]]</f>
        <v>#VALUE!</v>
      </c>
      <c r="W298" s="137"/>
    </row>
    <row r="299" spans="10:23">
      <c r="J299" s="24"/>
      <c r="S299" s="203" t="e">
        <f>Tabla13[[#This Row],[Título del contrato]]&amp;Tabla13[[#This Row],[Nº Expediente de la plataforma de contratación]]</f>
        <v>#VALUE!</v>
      </c>
      <c r="T299" s="208" t="e">
        <f>Tabla13[[#This Row],[Nº Expediente de la plataforma de contratación]]</f>
        <v>#VALUE!</v>
      </c>
      <c r="U299" s="134" t="e">
        <f>Tabla13[[#This Row],[Importe IVA ]]</f>
        <v>#VALUE!</v>
      </c>
      <c r="V299" s="134" t="e">
        <f>Tabla13[[#This Row],[Importe de adjudicación (IVA INCLUIDO)]]</f>
        <v>#VALUE!</v>
      </c>
      <c r="W299" s="137"/>
    </row>
    <row r="300" spans="10:23">
      <c r="J300" s="24"/>
      <c r="S300" s="203" t="e">
        <f>Tabla13[[#This Row],[Título del contrato]]&amp;Tabla13[[#This Row],[Nº Expediente de la plataforma de contratación]]</f>
        <v>#VALUE!</v>
      </c>
      <c r="T300" s="208" t="e">
        <f>Tabla13[[#This Row],[Nº Expediente de la plataforma de contratación]]</f>
        <v>#VALUE!</v>
      </c>
      <c r="U300" s="134" t="e">
        <f>Tabla13[[#This Row],[Importe IVA ]]</f>
        <v>#VALUE!</v>
      </c>
      <c r="V300" s="134" t="e">
        <f>Tabla13[[#This Row],[Importe de adjudicación (IVA INCLUIDO)]]</f>
        <v>#VALUE!</v>
      </c>
      <c r="W300" s="137"/>
    </row>
    <row r="301" spans="10:23">
      <c r="J301" s="24"/>
      <c r="S301" s="203" t="e">
        <f>Tabla13[[#This Row],[Título del contrato]]&amp;Tabla13[[#This Row],[Nº Expediente de la plataforma de contratación]]</f>
        <v>#VALUE!</v>
      </c>
      <c r="T301" s="208" t="e">
        <f>Tabla13[[#This Row],[Nº Expediente de la plataforma de contratación]]</f>
        <v>#VALUE!</v>
      </c>
      <c r="U301" s="134" t="e">
        <f>Tabla13[[#This Row],[Importe IVA ]]</f>
        <v>#VALUE!</v>
      </c>
      <c r="V301" s="134" t="e">
        <f>Tabla13[[#This Row],[Importe de adjudicación (IVA INCLUIDO)]]</f>
        <v>#VALUE!</v>
      </c>
      <c r="W301" s="137"/>
    </row>
    <row r="302" spans="10:23">
      <c r="J302" s="24"/>
      <c r="S302" s="203" t="e">
        <f>Tabla13[[#This Row],[Título del contrato]]&amp;Tabla13[[#This Row],[Nº Expediente de la plataforma de contratación]]</f>
        <v>#VALUE!</v>
      </c>
      <c r="T302" s="208" t="e">
        <f>Tabla13[[#This Row],[Nº Expediente de la plataforma de contratación]]</f>
        <v>#VALUE!</v>
      </c>
      <c r="U302" s="134" t="e">
        <f>Tabla13[[#This Row],[Importe IVA ]]</f>
        <v>#VALUE!</v>
      </c>
      <c r="V302" s="134" t="e">
        <f>Tabla13[[#This Row],[Importe de adjudicación (IVA INCLUIDO)]]</f>
        <v>#VALUE!</v>
      </c>
      <c r="W302" s="137"/>
    </row>
    <row r="303" spans="10:23">
      <c r="J303" s="24"/>
      <c r="S303" s="203" t="e">
        <f>Tabla13[[#This Row],[Título del contrato]]&amp;Tabla13[[#This Row],[Nº Expediente de la plataforma de contratación]]</f>
        <v>#VALUE!</v>
      </c>
      <c r="T303" s="208" t="e">
        <f>Tabla13[[#This Row],[Nº Expediente de la plataforma de contratación]]</f>
        <v>#VALUE!</v>
      </c>
      <c r="U303" s="134" t="e">
        <f>Tabla13[[#This Row],[Importe IVA ]]</f>
        <v>#VALUE!</v>
      </c>
      <c r="V303" s="134" t="e">
        <f>Tabla13[[#This Row],[Importe de adjudicación (IVA INCLUIDO)]]</f>
        <v>#VALUE!</v>
      </c>
      <c r="W303" s="137"/>
    </row>
    <row r="304" spans="10:23">
      <c r="J304" s="24"/>
      <c r="S304" s="203" t="e">
        <f>Tabla13[[#This Row],[Título del contrato]]&amp;Tabla13[[#This Row],[Nº Expediente de la plataforma de contratación]]</f>
        <v>#VALUE!</v>
      </c>
      <c r="T304" s="208" t="e">
        <f>Tabla13[[#This Row],[Nº Expediente de la plataforma de contratación]]</f>
        <v>#VALUE!</v>
      </c>
      <c r="U304" s="134" t="e">
        <f>Tabla13[[#This Row],[Importe IVA ]]</f>
        <v>#VALUE!</v>
      </c>
      <c r="V304" s="134" t="e">
        <f>Tabla13[[#This Row],[Importe de adjudicación (IVA INCLUIDO)]]</f>
        <v>#VALUE!</v>
      </c>
      <c r="W304" s="137"/>
    </row>
    <row r="305" spans="10:23">
      <c r="J305" s="24"/>
      <c r="S305" s="203" t="e">
        <f>Tabla13[[#This Row],[Título del contrato]]&amp;Tabla13[[#This Row],[Nº Expediente de la plataforma de contratación]]</f>
        <v>#VALUE!</v>
      </c>
      <c r="T305" s="208" t="e">
        <f>Tabla13[[#This Row],[Nº Expediente de la plataforma de contratación]]</f>
        <v>#VALUE!</v>
      </c>
      <c r="U305" s="134" t="e">
        <f>Tabla13[[#This Row],[Importe IVA ]]</f>
        <v>#VALUE!</v>
      </c>
      <c r="V305" s="134" t="e">
        <f>Tabla13[[#This Row],[Importe de adjudicación (IVA INCLUIDO)]]</f>
        <v>#VALUE!</v>
      </c>
      <c r="W305" s="137"/>
    </row>
    <row r="306" spans="10:23">
      <c r="J306" s="24"/>
      <c r="S306" s="203" t="e">
        <f>Tabla13[[#This Row],[Título del contrato]]&amp;Tabla13[[#This Row],[Nº Expediente de la plataforma de contratación]]</f>
        <v>#VALUE!</v>
      </c>
      <c r="T306" s="208" t="e">
        <f>Tabla13[[#This Row],[Nº Expediente de la plataforma de contratación]]</f>
        <v>#VALUE!</v>
      </c>
      <c r="U306" s="134" t="e">
        <f>Tabla13[[#This Row],[Importe IVA ]]</f>
        <v>#VALUE!</v>
      </c>
      <c r="V306" s="134" t="e">
        <f>Tabla13[[#This Row],[Importe de adjudicación (IVA INCLUIDO)]]</f>
        <v>#VALUE!</v>
      </c>
      <c r="W306" s="137"/>
    </row>
    <row r="307" spans="10:23">
      <c r="J307" s="24"/>
      <c r="S307" s="203" t="e">
        <f>Tabla13[[#This Row],[Título del contrato]]&amp;Tabla13[[#This Row],[Nº Expediente de la plataforma de contratación]]</f>
        <v>#VALUE!</v>
      </c>
      <c r="T307" s="208" t="e">
        <f>Tabla13[[#This Row],[Nº Expediente de la plataforma de contratación]]</f>
        <v>#VALUE!</v>
      </c>
      <c r="U307" s="134" t="e">
        <f>Tabla13[[#This Row],[Importe IVA ]]</f>
        <v>#VALUE!</v>
      </c>
      <c r="V307" s="134" t="e">
        <f>Tabla13[[#This Row],[Importe de adjudicación (IVA INCLUIDO)]]</f>
        <v>#VALUE!</v>
      </c>
      <c r="W307" s="137"/>
    </row>
    <row r="308" spans="10:23">
      <c r="J308" s="24"/>
      <c r="S308" s="203" t="e">
        <f>Tabla13[[#This Row],[Título del contrato]]&amp;Tabla13[[#This Row],[Nº Expediente de la plataforma de contratación]]</f>
        <v>#VALUE!</v>
      </c>
      <c r="T308" s="208" t="e">
        <f>Tabla13[[#This Row],[Nº Expediente de la plataforma de contratación]]</f>
        <v>#VALUE!</v>
      </c>
      <c r="U308" s="134" t="e">
        <f>Tabla13[[#This Row],[Importe IVA ]]</f>
        <v>#VALUE!</v>
      </c>
      <c r="V308" s="134" t="e">
        <f>Tabla13[[#This Row],[Importe de adjudicación (IVA INCLUIDO)]]</f>
        <v>#VALUE!</v>
      </c>
      <c r="W308" s="137"/>
    </row>
    <row r="309" spans="10:23">
      <c r="J309" s="24"/>
      <c r="S309" s="203" t="e">
        <f>Tabla13[[#This Row],[Título del contrato]]&amp;Tabla13[[#This Row],[Nº Expediente de la plataforma de contratación]]</f>
        <v>#VALUE!</v>
      </c>
      <c r="T309" s="208" t="e">
        <f>Tabla13[[#This Row],[Nº Expediente de la plataforma de contratación]]</f>
        <v>#VALUE!</v>
      </c>
      <c r="U309" s="134" t="e">
        <f>Tabla13[[#This Row],[Importe IVA ]]</f>
        <v>#VALUE!</v>
      </c>
      <c r="V309" s="134" t="e">
        <f>Tabla13[[#This Row],[Importe de adjudicación (IVA INCLUIDO)]]</f>
        <v>#VALUE!</v>
      </c>
      <c r="W309" s="137"/>
    </row>
    <row r="310" spans="10:23">
      <c r="J310" s="24"/>
      <c r="S310" s="203" t="e">
        <f>Tabla13[[#This Row],[Título del contrato]]&amp;Tabla13[[#This Row],[Nº Expediente de la plataforma de contratación]]</f>
        <v>#VALUE!</v>
      </c>
      <c r="T310" s="208" t="e">
        <f>Tabla13[[#This Row],[Nº Expediente de la plataforma de contratación]]</f>
        <v>#VALUE!</v>
      </c>
      <c r="U310" s="134" t="e">
        <f>Tabla13[[#This Row],[Importe IVA ]]</f>
        <v>#VALUE!</v>
      </c>
      <c r="V310" s="134" t="e">
        <f>Tabla13[[#This Row],[Importe de adjudicación (IVA INCLUIDO)]]</f>
        <v>#VALUE!</v>
      </c>
      <c r="W310" s="137"/>
    </row>
    <row r="311" spans="10:23">
      <c r="J311" s="24"/>
      <c r="S311" s="203" t="e">
        <f>Tabla13[[#This Row],[Título del contrato]]&amp;Tabla13[[#This Row],[Nº Expediente de la plataforma de contratación]]</f>
        <v>#VALUE!</v>
      </c>
      <c r="T311" s="208" t="e">
        <f>Tabla13[[#This Row],[Nº Expediente de la plataforma de contratación]]</f>
        <v>#VALUE!</v>
      </c>
      <c r="U311" s="134" t="e">
        <f>Tabla13[[#This Row],[Importe IVA ]]</f>
        <v>#VALUE!</v>
      </c>
      <c r="V311" s="134" t="e">
        <f>Tabla13[[#This Row],[Importe de adjudicación (IVA INCLUIDO)]]</f>
        <v>#VALUE!</v>
      </c>
      <c r="W311" s="137"/>
    </row>
    <row r="312" spans="10:23">
      <c r="J312" s="24"/>
      <c r="S312" s="203" t="e">
        <f>Tabla13[[#This Row],[Título del contrato]]&amp;Tabla13[[#This Row],[Nº Expediente de la plataforma de contratación]]</f>
        <v>#VALUE!</v>
      </c>
      <c r="T312" s="208" t="e">
        <f>Tabla13[[#This Row],[Nº Expediente de la plataforma de contratación]]</f>
        <v>#VALUE!</v>
      </c>
      <c r="U312" s="134" t="e">
        <f>Tabla13[[#This Row],[Importe IVA ]]</f>
        <v>#VALUE!</v>
      </c>
      <c r="V312" s="134" t="e">
        <f>Tabla13[[#This Row],[Importe de adjudicación (IVA INCLUIDO)]]</f>
        <v>#VALUE!</v>
      </c>
      <c r="W312" s="137"/>
    </row>
    <row r="313" spans="10:23">
      <c r="J313" s="24"/>
      <c r="S313" s="203" t="e">
        <f>Tabla13[[#This Row],[Título del contrato]]&amp;Tabla13[[#This Row],[Nº Expediente de la plataforma de contratación]]</f>
        <v>#VALUE!</v>
      </c>
      <c r="T313" s="208" t="e">
        <f>Tabla13[[#This Row],[Nº Expediente de la plataforma de contratación]]</f>
        <v>#VALUE!</v>
      </c>
      <c r="U313" s="134" t="e">
        <f>Tabla13[[#This Row],[Importe IVA ]]</f>
        <v>#VALUE!</v>
      </c>
      <c r="V313" s="134" t="e">
        <f>Tabla13[[#This Row],[Importe de adjudicación (IVA INCLUIDO)]]</f>
        <v>#VALUE!</v>
      </c>
      <c r="W313" s="137"/>
    </row>
    <row r="314" spans="10:23">
      <c r="J314" s="24"/>
      <c r="S314" s="203" t="e">
        <f>Tabla13[[#This Row],[Título del contrato]]&amp;Tabla13[[#This Row],[Nº Expediente de la plataforma de contratación]]</f>
        <v>#VALUE!</v>
      </c>
      <c r="T314" s="208" t="e">
        <f>Tabla13[[#This Row],[Nº Expediente de la plataforma de contratación]]</f>
        <v>#VALUE!</v>
      </c>
      <c r="U314" s="134" t="e">
        <f>Tabla13[[#This Row],[Importe IVA ]]</f>
        <v>#VALUE!</v>
      </c>
      <c r="V314" s="134" t="e">
        <f>Tabla13[[#This Row],[Importe de adjudicación (IVA INCLUIDO)]]</f>
        <v>#VALUE!</v>
      </c>
      <c r="W314" s="137"/>
    </row>
    <row r="315" spans="10:23">
      <c r="J315" s="24"/>
      <c r="S315" s="203" t="e">
        <f>Tabla13[[#This Row],[Título del contrato]]&amp;Tabla13[[#This Row],[Nº Expediente de la plataforma de contratación]]</f>
        <v>#VALUE!</v>
      </c>
      <c r="T315" s="208" t="e">
        <f>Tabla13[[#This Row],[Nº Expediente de la plataforma de contratación]]</f>
        <v>#VALUE!</v>
      </c>
      <c r="U315" s="134" t="e">
        <f>Tabla13[[#This Row],[Importe IVA ]]</f>
        <v>#VALUE!</v>
      </c>
      <c r="V315" s="134" t="e">
        <f>Tabla13[[#This Row],[Importe de adjudicación (IVA INCLUIDO)]]</f>
        <v>#VALUE!</v>
      </c>
      <c r="W315" s="137"/>
    </row>
    <row r="316" spans="10:23">
      <c r="J316" s="24"/>
      <c r="S316" s="203" t="e">
        <f>Tabla13[[#This Row],[Título del contrato]]&amp;Tabla13[[#This Row],[Nº Expediente de la plataforma de contratación]]</f>
        <v>#VALUE!</v>
      </c>
      <c r="T316" s="208" t="e">
        <f>Tabla13[[#This Row],[Nº Expediente de la plataforma de contratación]]</f>
        <v>#VALUE!</v>
      </c>
      <c r="U316" s="134" t="e">
        <f>Tabla13[[#This Row],[Importe IVA ]]</f>
        <v>#VALUE!</v>
      </c>
      <c r="V316" s="134" t="e">
        <f>Tabla13[[#This Row],[Importe de adjudicación (IVA INCLUIDO)]]</f>
        <v>#VALUE!</v>
      </c>
      <c r="W316" s="137"/>
    </row>
    <row r="317" spans="10:23">
      <c r="J317" s="24"/>
      <c r="S317" s="203" t="e">
        <f>Tabla13[[#This Row],[Título del contrato]]&amp;Tabla13[[#This Row],[Nº Expediente de la plataforma de contratación]]</f>
        <v>#VALUE!</v>
      </c>
      <c r="T317" s="208" t="e">
        <f>Tabla13[[#This Row],[Nº Expediente de la plataforma de contratación]]</f>
        <v>#VALUE!</v>
      </c>
      <c r="U317" s="134" t="e">
        <f>Tabla13[[#This Row],[Importe IVA ]]</f>
        <v>#VALUE!</v>
      </c>
      <c r="V317" s="134" t="e">
        <f>Tabla13[[#This Row],[Importe de adjudicación (IVA INCLUIDO)]]</f>
        <v>#VALUE!</v>
      </c>
      <c r="W317" s="137"/>
    </row>
    <row r="318" spans="10:23">
      <c r="J318" s="24"/>
      <c r="S318" s="203" t="e">
        <f>Tabla13[[#This Row],[Título del contrato]]&amp;Tabla13[[#This Row],[Nº Expediente de la plataforma de contratación]]</f>
        <v>#VALUE!</v>
      </c>
      <c r="T318" s="208" t="e">
        <f>Tabla13[[#This Row],[Nº Expediente de la plataforma de contratación]]</f>
        <v>#VALUE!</v>
      </c>
      <c r="U318" s="134" t="e">
        <f>Tabla13[[#This Row],[Importe IVA ]]</f>
        <v>#VALUE!</v>
      </c>
      <c r="V318" s="134" t="e">
        <f>Tabla13[[#This Row],[Importe de adjudicación (IVA INCLUIDO)]]</f>
        <v>#VALUE!</v>
      </c>
      <c r="W318" s="137"/>
    </row>
    <row r="319" spans="10:23">
      <c r="J319" s="24"/>
      <c r="S319" s="203" t="e">
        <f>Tabla13[[#This Row],[Título del contrato]]&amp;Tabla13[[#This Row],[Nº Expediente de la plataforma de contratación]]</f>
        <v>#VALUE!</v>
      </c>
      <c r="T319" s="208" t="e">
        <f>Tabla13[[#This Row],[Nº Expediente de la plataforma de contratación]]</f>
        <v>#VALUE!</v>
      </c>
      <c r="U319" s="134" t="e">
        <f>Tabla13[[#This Row],[Importe IVA ]]</f>
        <v>#VALUE!</v>
      </c>
      <c r="V319" s="134" t="e">
        <f>Tabla13[[#This Row],[Importe de adjudicación (IVA INCLUIDO)]]</f>
        <v>#VALUE!</v>
      </c>
      <c r="W319" s="137"/>
    </row>
    <row r="320" spans="10:23">
      <c r="J320" s="24"/>
      <c r="S320" s="203" t="e">
        <f>Tabla13[[#This Row],[Título del contrato]]&amp;Tabla13[[#This Row],[Nº Expediente de la plataforma de contratación]]</f>
        <v>#VALUE!</v>
      </c>
      <c r="T320" s="208" t="e">
        <f>Tabla13[[#This Row],[Nº Expediente de la plataforma de contratación]]</f>
        <v>#VALUE!</v>
      </c>
      <c r="U320" s="134" t="e">
        <f>Tabla13[[#This Row],[Importe IVA ]]</f>
        <v>#VALUE!</v>
      </c>
      <c r="V320" s="134" t="e">
        <f>Tabla13[[#This Row],[Importe de adjudicación (IVA INCLUIDO)]]</f>
        <v>#VALUE!</v>
      </c>
      <c r="W320" s="137"/>
    </row>
    <row r="321" spans="10:23">
      <c r="J321" s="24"/>
      <c r="S321" s="203" t="e">
        <f>Tabla13[[#This Row],[Título del contrato]]&amp;Tabla13[[#This Row],[Nº Expediente de la plataforma de contratación]]</f>
        <v>#VALUE!</v>
      </c>
      <c r="T321" s="208" t="e">
        <f>Tabla13[[#This Row],[Nº Expediente de la plataforma de contratación]]</f>
        <v>#VALUE!</v>
      </c>
      <c r="U321" s="134" t="e">
        <f>Tabla13[[#This Row],[Importe IVA ]]</f>
        <v>#VALUE!</v>
      </c>
      <c r="V321" s="134" t="e">
        <f>Tabla13[[#This Row],[Importe de adjudicación (IVA INCLUIDO)]]</f>
        <v>#VALUE!</v>
      </c>
      <c r="W321" s="137"/>
    </row>
    <row r="322" spans="10:23">
      <c r="J322" s="24"/>
      <c r="S322" s="203" t="e">
        <f>Tabla13[[#This Row],[Título del contrato]]&amp;Tabla13[[#This Row],[Nº Expediente de la plataforma de contratación]]</f>
        <v>#VALUE!</v>
      </c>
      <c r="T322" s="208" t="e">
        <f>Tabla13[[#This Row],[Nº Expediente de la plataforma de contratación]]</f>
        <v>#VALUE!</v>
      </c>
      <c r="U322" s="134" t="e">
        <f>Tabla13[[#This Row],[Importe IVA ]]</f>
        <v>#VALUE!</v>
      </c>
      <c r="V322" s="134" t="e">
        <f>Tabla13[[#This Row],[Importe de adjudicación (IVA INCLUIDO)]]</f>
        <v>#VALUE!</v>
      </c>
      <c r="W322" s="137"/>
    </row>
    <row r="323" spans="10:23">
      <c r="J323" s="24"/>
      <c r="S323" s="203" t="e">
        <f>Tabla13[[#This Row],[Título del contrato]]&amp;Tabla13[[#This Row],[Nº Expediente de la plataforma de contratación]]</f>
        <v>#VALUE!</v>
      </c>
      <c r="T323" s="208" t="e">
        <f>Tabla13[[#This Row],[Nº Expediente de la plataforma de contratación]]</f>
        <v>#VALUE!</v>
      </c>
      <c r="U323" s="134" t="e">
        <f>Tabla13[[#This Row],[Importe IVA ]]</f>
        <v>#VALUE!</v>
      </c>
      <c r="V323" s="134" t="e">
        <f>Tabla13[[#This Row],[Importe de adjudicación (IVA INCLUIDO)]]</f>
        <v>#VALUE!</v>
      </c>
      <c r="W323" s="137"/>
    </row>
    <row r="324" spans="10:23">
      <c r="J324" s="24"/>
      <c r="S324" s="203" t="e">
        <f>Tabla13[[#This Row],[Título del contrato]]&amp;Tabla13[[#This Row],[Nº Expediente de la plataforma de contratación]]</f>
        <v>#VALUE!</v>
      </c>
      <c r="T324" s="208" t="e">
        <f>Tabla13[[#This Row],[Nº Expediente de la plataforma de contratación]]</f>
        <v>#VALUE!</v>
      </c>
      <c r="U324" s="134" t="e">
        <f>Tabla13[[#This Row],[Importe IVA ]]</f>
        <v>#VALUE!</v>
      </c>
      <c r="V324" s="134" t="e">
        <f>Tabla13[[#This Row],[Importe de adjudicación (IVA INCLUIDO)]]</f>
        <v>#VALUE!</v>
      </c>
      <c r="W324" s="137"/>
    </row>
    <row r="325" spans="10:23">
      <c r="J325" s="24"/>
      <c r="S325" s="203" t="e">
        <f>Tabla13[[#This Row],[Título del contrato]]&amp;Tabla13[[#This Row],[Nº Expediente de la plataforma de contratación]]</f>
        <v>#VALUE!</v>
      </c>
      <c r="T325" s="208" t="e">
        <f>Tabla13[[#This Row],[Nº Expediente de la plataforma de contratación]]</f>
        <v>#VALUE!</v>
      </c>
      <c r="U325" s="134" t="e">
        <f>Tabla13[[#This Row],[Importe IVA ]]</f>
        <v>#VALUE!</v>
      </c>
      <c r="V325" s="134" t="e">
        <f>Tabla13[[#This Row],[Importe de adjudicación (IVA INCLUIDO)]]</f>
        <v>#VALUE!</v>
      </c>
      <c r="W325" s="137"/>
    </row>
    <row r="326" spans="10:23">
      <c r="J326" s="24"/>
      <c r="S326" s="203" t="e">
        <f>Tabla13[[#This Row],[Título del contrato]]&amp;Tabla13[[#This Row],[Nº Expediente de la plataforma de contratación]]</f>
        <v>#VALUE!</v>
      </c>
      <c r="T326" s="208" t="e">
        <f>Tabla13[[#This Row],[Nº Expediente de la plataforma de contratación]]</f>
        <v>#VALUE!</v>
      </c>
      <c r="U326" s="134" t="e">
        <f>Tabla13[[#This Row],[Importe IVA ]]</f>
        <v>#VALUE!</v>
      </c>
      <c r="V326" s="134" t="e">
        <f>Tabla13[[#This Row],[Importe de adjudicación (IVA INCLUIDO)]]</f>
        <v>#VALUE!</v>
      </c>
      <c r="W326" s="137"/>
    </row>
    <row r="327" spans="10:23">
      <c r="J327" s="24"/>
      <c r="S327" s="203" t="e">
        <f>Tabla13[[#This Row],[Título del contrato]]&amp;Tabla13[[#This Row],[Nº Expediente de la plataforma de contratación]]</f>
        <v>#VALUE!</v>
      </c>
      <c r="T327" s="208" t="e">
        <f>Tabla13[[#This Row],[Nº Expediente de la plataforma de contratación]]</f>
        <v>#VALUE!</v>
      </c>
      <c r="U327" s="134" t="e">
        <f>Tabla13[[#This Row],[Importe IVA ]]</f>
        <v>#VALUE!</v>
      </c>
      <c r="V327" s="134" t="e">
        <f>Tabla13[[#This Row],[Importe de adjudicación (IVA INCLUIDO)]]</f>
        <v>#VALUE!</v>
      </c>
      <c r="W327" s="137"/>
    </row>
    <row r="328" spans="10:23">
      <c r="J328" s="24"/>
      <c r="S328" s="203" t="e">
        <f>Tabla13[[#This Row],[Título del contrato]]&amp;Tabla13[[#This Row],[Nº Expediente de la plataforma de contratación]]</f>
        <v>#VALUE!</v>
      </c>
      <c r="T328" s="208" t="e">
        <f>Tabla13[[#This Row],[Nº Expediente de la plataforma de contratación]]</f>
        <v>#VALUE!</v>
      </c>
      <c r="U328" s="134" t="e">
        <f>Tabla13[[#This Row],[Importe IVA ]]</f>
        <v>#VALUE!</v>
      </c>
      <c r="V328" s="134" t="e">
        <f>Tabla13[[#This Row],[Importe de adjudicación (IVA INCLUIDO)]]</f>
        <v>#VALUE!</v>
      </c>
      <c r="W328" s="137"/>
    </row>
    <row r="329" spans="10:23">
      <c r="J329" s="24"/>
      <c r="S329" s="203" t="e">
        <f>Tabla13[[#This Row],[Título del contrato]]&amp;Tabla13[[#This Row],[Nº Expediente de la plataforma de contratación]]</f>
        <v>#VALUE!</v>
      </c>
      <c r="T329" s="208" t="e">
        <f>Tabla13[[#This Row],[Nº Expediente de la plataforma de contratación]]</f>
        <v>#VALUE!</v>
      </c>
      <c r="U329" s="134" t="e">
        <f>Tabla13[[#This Row],[Importe IVA ]]</f>
        <v>#VALUE!</v>
      </c>
      <c r="V329" s="134" t="e">
        <f>Tabla13[[#This Row],[Importe de adjudicación (IVA INCLUIDO)]]</f>
        <v>#VALUE!</v>
      </c>
      <c r="W329" s="137"/>
    </row>
    <row r="330" spans="10:23">
      <c r="J330" s="24"/>
      <c r="S330" s="203" t="e">
        <f>Tabla13[[#This Row],[Título del contrato]]&amp;Tabla13[[#This Row],[Nº Expediente de la plataforma de contratación]]</f>
        <v>#VALUE!</v>
      </c>
      <c r="T330" s="208" t="e">
        <f>Tabla13[[#This Row],[Nº Expediente de la plataforma de contratación]]</f>
        <v>#VALUE!</v>
      </c>
      <c r="U330" s="134" t="e">
        <f>Tabla13[[#This Row],[Importe IVA ]]</f>
        <v>#VALUE!</v>
      </c>
      <c r="V330" s="134" t="e">
        <f>Tabla13[[#This Row],[Importe de adjudicación (IVA INCLUIDO)]]</f>
        <v>#VALUE!</v>
      </c>
      <c r="W330" s="137"/>
    </row>
    <row r="331" spans="10:23">
      <c r="J331" s="24"/>
      <c r="S331" s="203" t="e">
        <f>Tabla13[[#This Row],[Título del contrato]]&amp;Tabla13[[#This Row],[Nº Expediente de la plataforma de contratación]]</f>
        <v>#VALUE!</v>
      </c>
      <c r="T331" s="208" t="e">
        <f>Tabla13[[#This Row],[Nº Expediente de la plataforma de contratación]]</f>
        <v>#VALUE!</v>
      </c>
      <c r="U331" s="134" t="e">
        <f>Tabla13[[#This Row],[Importe IVA ]]</f>
        <v>#VALUE!</v>
      </c>
      <c r="V331" s="134" t="e">
        <f>Tabla13[[#This Row],[Importe de adjudicación (IVA INCLUIDO)]]</f>
        <v>#VALUE!</v>
      </c>
      <c r="W331" s="137"/>
    </row>
    <row r="332" spans="10:23">
      <c r="J332" s="24"/>
      <c r="S332" s="203" t="e">
        <f>Tabla13[[#This Row],[Título del contrato]]&amp;Tabla13[[#This Row],[Nº Expediente de la plataforma de contratación]]</f>
        <v>#VALUE!</v>
      </c>
      <c r="T332" s="208" t="e">
        <f>Tabla13[[#This Row],[Nº Expediente de la plataforma de contratación]]</f>
        <v>#VALUE!</v>
      </c>
      <c r="U332" s="134" t="e">
        <f>Tabla13[[#This Row],[Importe IVA ]]</f>
        <v>#VALUE!</v>
      </c>
      <c r="V332" s="134" t="e">
        <f>Tabla13[[#This Row],[Importe de adjudicación (IVA INCLUIDO)]]</f>
        <v>#VALUE!</v>
      </c>
      <c r="W332" s="137"/>
    </row>
    <row r="333" spans="10:23">
      <c r="J333" s="24"/>
      <c r="S333" s="203" t="e">
        <f>Tabla13[[#This Row],[Título del contrato]]&amp;Tabla13[[#This Row],[Nº Expediente de la plataforma de contratación]]</f>
        <v>#VALUE!</v>
      </c>
      <c r="T333" s="208" t="e">
        <f>Tabla13[[#This Row],[Nº Expediente de la plataforma de contratación]]</f>
        <v>#VALUE!</v>
      </c>
      <c r="U333" s="134" t="e">
        <f>Tabla13[[#This Row],[Importe IVA ]]</f>
        <v>#VALUE!</v>
      </c>
      <c r="V333" s="134" t="e">
        <f>Tabla13[[#This Row],[Importe de adjudicación (IVA INCLUIDO)]]</f>
        <v>#VALUE!</v>
      </c>
      <c r="W333" s="137"/>
    </row>
    <row r="334" spans="10:23">
      <c r="J334" s="24"/>
      <c r="S334" s="203" t="e">
        <f>Tabla13[[#This Row],[Título del contrato]]&amp;Tabla13[[#This Row],[Nº Expediente de la plataforma de contratación]]</f>
        <v>#VALUE!</v>
      </c>
      <c r="T334" s="208" t="e">
        <f>Tabla13[[#This Row],[Nº Expediente de la plataforma de contratación]]</f>
        <v>#VALUE!</v>
      </c>
      <c r="U334" s="134" t="e">
        <f>Tabla13[[#This Row],[Importe IVA ]]</f>
        <v>#VALUE!</v>
      </c>
      <c r="V334" s="134" t="e">
        <f>Tabla13[[#This Row],[Importe de adjudicación (IVA INCLUIDO)]]</f>
        <v>#VALUE!</v>
      </c>
      <c r="W334" s="137"/>
    </row>
    <row r="335" spans="10:23">
      <c r="J335" s="24"/>
      <c r="S335" s="203" t="e">
        <f>Tabla13[[#This Row],[Título del contrato]]&amp;Tabla13[[#This Row],[Nº Expediente de la plataforma de contratación]]</f>
        <v>#VALUE!</v>
      </c>
      <c r="T335" s="208" t="e">
        <f>Tabla13[[#This Row],[Nº Expediente de la plataforma de contratación]]</f>
        <v>#VALUE!</v>
      </c>
      <c r="U335" s="134" t="e">
        <f>Tabla13[[#This Row],[Importe IVA ]]</f>
        <v>#VALUE!</v>
      </c>
      <c r="V335" s="134" t="e">
        <f>Tabla13[[#This Row],[Importe de adjudicación (IVA INCLUIDO)]]</f>
        <v>#VALUE!</v>
      </c>
      <c r="W335" s="137"/>
    </row>
    <row r="336" spans="10:23">
      <c r="J336" s="24"/>
      <c r="S336" s="203" t="e">
        <f>Tabla13[[#This Row],[Título del contrato]]&amp;Tabla13[[#This Row],[Nº Expediente de la plataforma de contratación]]</f>
        <v>#VALUE!</v>
      </c>
      <c r="T336" s="208" t="e">
        <f>Tabla13[[#This Row],[Nº Expediente de la plataforma de contratación]]</f>
        <v>#VALUE!</v>
      </c>
      <c r="U336" s="134" t="e">
        <f>Tabla13[[#This Row],[Importe IVA ]]</f>
        <v>#VALUE!</v>
      </c>
      <c r="V336" s="134" t="e">
        <f>Tabla13[[#This Row],[Importe de adjudicación (IVA INCLUIDO)]]</f>
        <v>#VALUE!</v>
      </c>
      <c r="W336" s="137"/>
    </row>
    <row r="337" spans="10:23">
      <c r="J337" s="24"/>
      <c r="S337" s="203" t="e">
        <f>Tabla13[[#This Row],[Título del contrato]]&amp;Tabla13[[#This Row],[Nº Expediente de la plataforma de contratación]]</f>
        <v>#VALUE!</v>
      </c>
      <c r="T337" s="208" t="e">
        <f>Tabla13[[#This Row],[Nº Expediente de la plataforma de contratación]]</f>
        <v>#VALUE!</v>
      </c>
      <c r="U337" s="134" t="e">
        <f>Tabla13[[#This Row],[Importe IVA ]]</f>
        <v>#VALUE!</v>
      </c>
      <c r="V337" s="134" t="e">
        <f>Tabla13[[#This Row],[Importe de adjudicación (IVA INCLUIDO)]]</f>
        <v>#VALUE!</v>
      </c>
      <c r="W337" s="137"/>
    </row>
    <row r="338" spans="10:23">
      <c r="J338" s="24"/>
      <c r="S338" s="203" t="e">
        <f>Tabla13[[#This Row],[Título del contrato]]&amp;Tabla13[[#This Row],[Nº Expediente de la plataforma de contratación]]</f>
        <v>#VALUE!</v>
      </c>
      <c r="T338" s="208" t="e">
        <f>Tabla13[[#This Row],[Nº Expediente de la plataforma de contratación]]</f>
        <v>#VALUE!</v>
      </c>
      <c r="U338" s="134" t="e">
        <f>Tabla13[[#This Row],[Importe IVA ]]</f>
        <v>#VALUE!</v>
      </c>
      <c r="V338" s="134" t="e">
        <f>Tabla13[[#This Row],[Importe de adjudicación (IVA INCLUIDO)]]</f>
        <v>#VALUE!</v>
      </c>
      <c r="W338" s="137"/>
    </row>
    <row r="339" spans="10:23">
      <c r="J339" s="24"/>
      <c r="S339" s="203" t="e">
        <f>Tabla13[[#This Row],[Título del contrato]]&amp;Tabla13[[#This Row],[Nº Expediente de la plataforma de contratación]]</f>
        <v>#VALUE!</v>
      </c>
      <c r="T339" s="208" t="e">
        <f>Tabla13[[#This Row],[Nº Expediente de la plataforma de contratación]]</f>
        <v>#VALUE!</v>
      </c>
      <c r="U339" s="134" t="e">
        <f>Tabla13[[#This Row],[Importe IVA ]]</f>
        <v>#VALUE!</v>
      </c>
      <c r="V339" s="134" t="e">
        <f>Tabla13[[#This Row],[Importe de adjudicación (IVA INCLUIDO)]]</f>
        <v>#VALUE!</v>
      </c>
      <c r="W339" s="137"/>
    </row>
    <row r="340" spans="10:23">
      <c r="J340" s="24"/>
      <c r="S340" s="203" t="e">
        <f>Tabla13[[#This Row],[Título del contrato]]&amp;Tabla13[[#This Row],[Nº Expediente de la plataforma de contratación]]</f>
        <v>#VALUE!</v>
      </c>
      <c r="T340" s="208" t="e">
        <f>Tabla13[[#This Row],[Nº Expediente de la plataforma de contratación]]</f>
        <v>#VALUE!</v>
      </c>
      <c r="U340" s="134" t="e">
        <f>Tabla13[[#This Row],[Importe IVA ]]</f>
        <v>#VALUE!</v>
      </c>
      <c r="V340" s="134" t="e">
        <f>Tabla13[[#This Row],[Importe de adjudicación (IVA INCLUIDO)]]</f>
        <v>#VALUE!</v>
      </c>
      <c r="W340" s="137"/>
    </row>
    <row r="341" spans="10:23">
      <c r="J341" s="24"/>
      <c r="S341" s="203" t="e">
        <f>Tabla13[[#This Row],[Título del contrato]]&amp;Tabla13[[#This Row],[Nº Expediente de la plataforma de contratación]]</f>
        <v>#VALUE!</v>
      </c>
      <c r="T341" s="208" t="e">
        <f>Tabla13[[#This Row],[Nº Expediente de la plataforma de contratación]]</f>
        <v>#VALUE!</v>
      </c>
      <c r="U341" s="134" t="e">
        <f>Tabla13[[#This Row],[Importe IVA ]]</f>
        <v>#VALUE!</v>
      </c>
      <c r="V341" s="134" t="e">
        <f>Tabla13[[#This Row],[Importe de adjudicación (IVA INCLUIDO)]]</f>
        <v>#VALUE!</v>
      </c>
      <c r="W341" s="137"/>
    </row>
    <row r="342" spans="10:23">
      <c r="J342" s="24"/>
      <c r="S342" s="203" t="e">
        <f>Tabla13[[#This Row],[Título del contrato]]&amp;Tabla13[[#This Row],[Nº Expediente de la plataforma de contratación]]</f>
        <v>#VALUE!</v>
      </c>
      <c r="T342" s="208" t="e">
        <f>Tabla13[[#This Row],[Nº Expediente de la plataforma de contratación]]</f>
        <v>#VALUE!</v>
      </c>
      <c r="U342" s="134" t="e">
        <f>Tabla13[[#This Row],[Importe IVA ]]</f>
        <v>#VALUE!</v>
      </c>
      <c r="V342" s="134" t="e">
        <f>Tabla13[[#This Row],[Importe de adjudicación (IVA INCLUIDO)]]</f>
        <v>#VALUE!</v>
      </c>
      <c r="W342" s="137"/>
    </row>
    <row r="343" spans="10:23">
      <c r="J343" s="24"/>
      <c r="S343" s="203" t="e">
        <f>Tabla13[[#This Row],[Título del contrato]]&amp;Tabla13[[#This Row],[Nº Expediente de la plataforma de contratación]]</f>
        <v>#VALUE!</v>
      </c>
      <c r="T343" s="208" t="e">
        <f>Tabla13[[#This Row],[Nº Expediente de la plataforma de contratación]]</f>
        <v>#VALUE!</v>
      </c>
      <c r="U343" s="134" t="e">
        <f>Tabla13[[#This Row],[Importe IVA ]]</f>
        <v>#VALUE!</v>
      </c>
      <c r="V343" s="134" t="e">
        <f>Tabla13[[#This Row],[Importe de adjudicación (IVA INCLUIDO)]]</f>
        <v>#VALUE!</v>
      </c>
      <c r="W343" s="137"/>
    </row>
    <row r="344" spans="10:23">
      <c r="J344" s="24"/>
      <c r="S344" s="203" t="e">
        <f>Tabla13[[#This Row],[Título del contrato]]&amp;Tabla13[[#This Row],[Nº Expediente de la plataforma de contratación]]</f>
        <v>#VALUE!</v>
      </c>
      <c r="T344" s="208" t="e">
        <f>Tabla13[[#This Row],[Nº Expediente de la plataforma de contratación]]</f>
        <v>#VALUE!</v>
      </c>
      <c r="U344" s="134" t="e">
        <f>Tabla13[[#This Row],[Importe IVA ]]</f>
        <v>#VALUE!</v>
      </c>
      <c r="V344" s="134" t="e">
        <f>Tabla13[[#This Row],[Importe de adjudicación (IVA INCLUIDO)]]</f>
        <v>#VALUE!</v>
      </c>
      <c r="W344" s="137"/>
    </row>
    <row r="345" spans="10:23">
      <c r="J345" s="24"/>
      <c r="S345" s="203" t="e">
        <f>Tabla13[[#This Row],[Título del contrato]]&amp;Tabla13[[#This Row],[Nº Expediente de la plataforma de contratación]]</f>
        <v>#VALUE!</v>
      </c>
      <c r="T345" s="208" t="e">
        <f>Tabla13[[#This Row],[Nº Expediente de la plataforma de contratación]]</f>
        <v>#VALUE!</v>
      </c>
      <c r="U345" s="134" t="e">
        <f>Tabla13[[#This Row],[Importe IVA ]]</f>
        <v>#VALUE!</v>
      </c>
      <c r="V345" s="134" t="e">
        <f>Tabla13[[#This Row],[Importe de adjudicación (IVA INCLUIDO)]]</f>
        <v>#VALUE!</v>
      </c>
      <c r="W345" s="137"/>
    </row>
    <row r="346" spans="10:23">
      <c r="J346" s="24"/>
      <c r="S346" s="203" t="e">
        <f>Tabla13[[#This Row],[Título del contrato]]&amp;Tabla13[[#This Row],[Nº Expediente de la plataforma de contratación]]</f>
        <v>#VALUE!</v>
      </c>
      <c r="T346" s="208" t="e">
        <f>Tabla13[[#This Row],[Nº Expediente de la plataforma de contratación]]</f>
        <v>#VALUE!</v>
      </c>
      <c r="U346" s="134" t="e">
        <f>Tabla13[[#This Row],[Importe IVA ]]</f>
        <v>#VALUE!</v>
      </c>
      <c r="V346" s="134" t="e">
        <f>Tabla13[[#This Row],[Importe de adjudicación (IVA INCLUIDO)]]</f>
        <v>#VALUE!</v>
      </c>
      <c r="W346" s="137"/>
    </row>
    <row r="347" spans="10:23">
      <c r="J347" s="24"/>
      <c r="S347" s="203" t="e">
        <f>Tabla13[[#This Row],[Título del contrato]]&amp;Tabla13[[#This Row],[Nº Expediente de la plataforma de contratación]]</f>
        <v>#VALUE!</v>
      </c>
      <c r="T347" s="208" t="e">
        <f>Tabla13[[#This Row],[Nº Expediente de la plataforma de contratación]]</f>
        <v>#VALUE!</v>
      </c>
      <c r="U347" s="134" t="e">
        <f>Tabla13[[#This Row],[Importe IVA ]]</f>
        <v>#VALUE!</v>
      </c>
      <c r="V347" s="134" t="e">
        <f>Tabla13[[#This Row],[Importe de adjudicación (IVA INCLUIDO)]]</f>
        <v>#VALUE!</v>
      </c>
      <c r="W347" s="137"/>
    </row>
    <row r="348" spans="10:23">
      <c r="J348" s="24"/>
      <c r="S348" s="203" t="e">
        <f>Tabla13[[#This Row],[Título del contrato]]&amp;Tabla13[[#This Row],[Nº Expediente de la plataforma de contratación]]</f>
        <v>#VALUE!</v>
      </c>
      <c r="T348" s="208" t="e">
        <f>Tabla13[[#This Row],[Nº Expediente de la plataforma de contratación]]</f>
        <v>#VALUE!</v>
      </c>
      <c r="U348" s="134" t="e">
        <f>Tabla13[[#This Row],[Importe IVA ]]</f>
        <v>#VALUE!</v>
      </c>
      <c r="V348" s="134" t="e">
        <f>Tabla13[[#This Row],[Importe de adjudicación (IVA INCLUIDO)]]</f>
        <v>#VALUE!</v>
      </c>
      <c r="W348" s="137"/>
    </row>
    <row r="349" spans="10:23">
      <c r="J349" s="24"/>
      <c r="S349" s="203" t="e">
        <f>Tabla13[[#This Row],[Título del contrato]]&amp;Tabla13[[#This Row],[Nº Expediente de la plataforma de contratación]]</f>
        <v>#VALUE!</v>
      </c>
      <c r="T349" s="208" t="e">
        <f>Tabla13[[#This Row],[Nº Expediente de la plataforma de contratación]]</f>
        <v>#VALUE!</v>
      </c>
      <c r="U349" s="134" t="e">
        <f>Tabla13[[#This Row],[Importe IVA ]]</f>
        <v>#VALUE!</v>
      </c>
      <c r="V349" s="134" t="e">
        <f>Tabla13[[#This Row],[Importe de adjudicación (IVA INCLUIDO)]]</f>
        <v>#VALUE!</v>
      </c>
      <c r="W349" s="137"/>
    </row>
    <row r="350" spans="10:23">
      <c r="J350" s="24"/>
      <c r="S350" s="203" t="e">
        <f>Tabla13[[#This Row],[Título del contrato]]&amp;Tabla13[[#This Row],[Nº Expediente de la plataforma de contratación]]</f>
        <v>#VALUE!</v>
      </c>
      <c r="T350" s="208" t="e">
        <f>Tabla13[[#This Row],[Nº Expediente de la plataforma de contratación]]</f>
        <v>#VALUE!</v>
      </c>
      <c r="U350" s="134" t="e">
        <f>Tabla13[[#This Row],[Importe IVA ]]</f>
        <v>#VALUE!</v>
      </c>
      <c r="V350" s="134" t="e">
        <f>Tabla13[[#This Row],[Importe de adjudicación (IVA INCLUIDO)]]</f>
        <v>#VALUE!</v>
      </c>
      <c r="W350" s="137"/>
    </row>
    <row r="351" spans="10:23">
      <c r="J351" s="24"/>
      <c r="S351" s="203" t="e">
        <f>Tabla13[[#This Row],[Título del contrato]]&amp;Tabla13[[#This Row],[Nº Expediente de la plataforma de contratación]]</f>
        <v>#VALUE!</v>
      </c>
      <c r="T351" s="208" t="e">
        <f>Tabla13[[#This Row],[Nº Expediente de la plataforma de contratación]]</f>
        <v>#VALUE!</v>
      </c>
      <c r="U351" s="134" t="e">
        <f>Tabla13[[#This Row],[Importe IVA ]]</f>
        <v>#VALUE!</v>
      </c>
      <c r="V351" s="134" t="e">
        <f>Tabla13[[#This Row],[Importe de adjudicación (IVA INCLUIDO)]]</f>
        <v>#VALUE!</v>
      </c>
      <c r="W351" s="137"/>
    </row>
    <row r="352" spans="10:23">
      <c r="J352" s="24"/>
      <c r="S352" s="203" t="e">
        <f>Tabla13[[#This Row],[Título del contrato]]&amp;Tabla13[[#This Row],[Nº Expediente de la plataforma de contratación]]</f>
        <v>#VALUE!</v>
      </c>
      <c r="T352" s="208" t="e">
        <f>Tabla13[[#This Row],[Nº Expediente de la plataforma de contratación]]</f>
        <v>#VALUE!</v>
      </c>
      <c r="U352" s="134" t="e">
        <f>Tabla13[[#This Row],[Importe IVA ]]</f>
        <v>#VALUE!</v>
      </c>
      <c r="V352" s="134" t="e">
        <f>Tabla13[[#This Row],[Importe de adjudicación (IVA INCLUIDO)]]</f>
        <v>#VALUE!</v>
      </c>
      <c r="W352" s="137"/>
    </row>
    <row r="353" spans="10:23">
      <c r="J353" s="24"/>
      <c r="S353" s="203" t="e">
        <f>Tabla13[[#This Row],[Título del contrato]]&amp;Tabla13[[#This Row],[Nº Expediente de la plataforma de contratación]]</f>
        <v>#VALUE!</v>
      </c>
      <c r="T353" s="208" t="e">
        <f>Tabla13[[#This Row],[Nº Expediente de la plataforma de contratación]]</f>
        <v>#VALUE!</v>
      </c>
      <c r="U353" s="134" t="e">
        <f>Tabla13[[#This Row],[Importe IVA ]]</f>
        <v>#VALUE!</v>
      </c>
      <c r="V353" s="134" t="e">
        <f>Tabla13[[#This Row],[Importe de adjudicación (IVA INCLUIDO)]]</f>
        <v>#VALUE!</v>
      </c>
      <c r="W353" s="137"/>
    </row>
    <row r="354" spans="10:23">
      <c r="J354" s="24"/>
      <c r="S354" s="203" t="e">
        <f>Tabla13[[#This Row],[Título del contrato]]&amp;Tabla13[[#This Row],[Nº Expediente de la plataforma de contratación]]</f>
        <v>#VALUE!</v>
      </c>
      <c r="T354" s="208" t="e">
        <f>Tabla13[[#This Row],[Nº Expediente de la plataforma de contratación]]</f>
        <v>#VALUE!</v>
      </c>
      <c r="U354" s="134" t="e">
        <f>Tabla13[[#This Row],[Importe IVA ]]</f>
        <v>#VALUE!</v>
      </c>
      <c r="V354" s="134" t="e">
        <f>Tabla13[[#This Row],[Importe de adjudicación (IVA INCLUIDO)]]</f>
        <v>#VALUE!</v>
      </c>
      <c r="W354" s="137"/>
    </row>
    <row r="355" spans="10:23">
      <c r="J355" s="24"/>
      <c r="S355" s="203" t="e">
        <f>Tabla13[[#This Row],[Título del contrato]]&amp;Tabla13[[#This Row],[Nº Expediente de la plataforma de contratación]]</f>
        <v>#VALUE!</v>
      </c>
      <c r="T355" s="208" t="e">
        <f>Tabla13[[#This Row],[Nº Expediente de la plataforma de contratación]]</f>
        <v>#VALUE!</v>
      </c>
      <c r="U355" s="134" t="e">
        <f>Tabla13[[#This Row],[Importe IVA ]]</f>
        <v>#VALUE!</v>
      </c>
      <c r="V355" s="134" t="e">
        <f>Tabla13[[#This Row],[Importe de adjudicación (IVA INCLUIDO)]]</f>
        <v>#VALUE!</v>
      </c>
      <c r="W355" s="137"/>
    </row>
    <row r="356" spans="10:23">
      <c r="J356" s="24"/>
      <c r="S356" s="203" t="e">
        <f>Tabla13[[#This Row],[Título del contrato]]&amp;Tabla13[[#This Row],[Nº Expediente de la plataforma de contratación]]</f>
        <v>#VALUE!</v>
      </c>
      <c r="T356" s="208" t="e">
        <f>Tabla13[[#This Row],[Nº Expediente de la plataforma de contratación]]</f>
        <v>#VALUE!</v>
      </c>
      <c r="U356" s="134" t="e">
        <f>Tabla13[[#This Row],[Importe IVA ]]</f>
        <v>#VALUE!</v>
      </c>
      <c r="V356" s="134" t="e">
        <f>Tabla13[[#This Row],[Importe de adjudicación (IVA INCLUIDO)]]</f>
        <v>#VALUE!</v>
      </c>
      <c r="W356" s="137"/>
    </row>
    <row r="357" spans="10:23">
      <c r="J357" s="24"/>
      <c r="S357" s="203" t="e">
        <f>Tabla13[[#This Row],[Título del contrato]]&amp;Tabla13[[#This Row],[Nº Expediente de la plataforma de contratación]]</f>
        <v>#VALUE!</v>
      </c>
      <c r="T357" s="208" t="e">
        <f>Tabla13[[#This Row],[Nº Expediente de la plataforma de contratación]]</f>
        <v>#VALUE!</v>
      </c>
      <c r="U357" s="134" t="e">
        <f>Tabla13[[#This Row],[Importe IVA ]]</f>
        <v>#VALUE!</v>
      </c>
      <c r="V357" s="134" t="e">
        <f>Tabla13[[#This Row],[Importe de adjudicación (IVA INCLUIDO)]]</f>
        <v>#VALUE!</v>
      </c>
      <c r="W357" s="137"/>
    </row>
    <row r="358" spans="10:23">
      <c r="J358" s="24"/>
      <c r="S358" s="203" t="e">
        <f>Tabla13[[#This Row],[Título del contrato]]&amp;Tabla13[[#This Row],[Nº Expediente de la plataforma de contratación]]</f>
        <v>#VALUE!</v>
      </c>
      <c r="T358" s="208" t="e">
        <f>Tabla13[[#This Row],[Nº Expediente de la plataforma de contratación]]</f>
        <v>#VALUE!</v>
      </c>
      <c r="U358" s="134" t="e">
        <f>Tabla13[[#This Row],[Importe IVA ]]</f>
        <v>#VALUE!</v>
      </c>
      <c r="V358" s="134" t="e">
        <f>Tabla13[[#This Row],[Importe de adjudicación (IVA INCLUIDO)]]</f>
        <v>#VALUE!</v>
      </c>
      <c r="W358" s="137"/>
    </row>
    <row r="359" spans="10:23">
      <c r="J359" s="24"/>
      <c r="S359" s="203" t="e">
        <f>Tabla13[[#This Row],[Título del contrato]]&amp;Tabla13[[#This Row],[Nº Expediente de la plataforma de contratación]]</f>
        <v>#VALUE!</v>
      </c>
      <c r="T359" s="208" t="e">
        <f>Tabla13[[#This Row],[Nº Expediente de la plataforma de contratación]]</f>
        <v>#VALUE!</v>
      </c>
      <c r="U359" s="134" t="e">
        <f>Tabla13[[#This Row],[Importe IVA ]]</f>
        <v>#VALUE!</v>
      </c>
      <c r="V359" s="134" t="e">
        <f>Tabla13[[#This Row],[Importe de adjudicación (IVA INCLUIDO)]]</f>
        <v>#VALUE!</v>
      </c>
      <c r="W359" s="137"/>
    </row>
    <row r="360" spans="10:23">
      <c r="J360" s="24"/>
      <c r="S360" s="203" t="e">
        <f>Tabla13[[#This Row],[Título del contrato]]&amp;Tabla13[[#This Row],[Nº Expediente de la plataforma de contratación]]</f>
        <v>#VALUE!</v>
      </c>
      <c r="T360" s="208" t="e">
        <f>Tabla13[[#This Row],[Nº Expediente de la plataforma de contratación]]</f>
        <v>#VALUE!</v>
      </c>
      <c r="U360" s="134" t="e">
        <f>Tabla13[[#This Row],[Importe IVA ]]</f>
        <v>#VALUE!</v>
      </c>
      <c r="V360" s="134" t="e">
        <f>Tabla13[[#This Row],[Importe de adjudicación (IVA INCLUIDO)]]</f>
        <v>#VALUE!</v>
      </c>
      <c r="W360" s="137"/>
    </row>
    <row r="361" spans="10:23">
      <c r="J361" s="24"/>
      <c r="S361" s="203" t="e">
        <f>Tabla13[[#This Row],[Título del contrato]]&amp;Tabla13[[#This Row],[Nº Expediente de la plataforma de contratación]]</f>
        <v>#VALUE!</v>
      </c>
      <c r="T361" s="208" t="e">
        <f>Tabla13[[#This Row],[Nº Expediente de la plataforma de contratación]]</f>
        <v>#VALUE!</v>
      </c>
      <c r="U361" s="134" t="e">
        <f>Tabla13[[#This Row],[Importe IVA ]]</f>
        <v>#VALUE!</v>
      </c>
      <c r="V361" s="134" t="e">
        <f>Tabla13[[#This Row],[Importe de adjudicación (IVA INCLUIDO)]]</f>
        <v>#VALUE!</v>
      </c>
      <c r="W361" s="137"/>
    </row>
    <row r="362" spans="10:23">
      <c r="J362" s="24"/>
      <c r="S362" s="203" t="e">
        <f>Tabla13[[#This Row],[Título del contrato]]&amp;Tabla13[[#This Row],[Nº Expediente de la plataforma de contratación]]</f>
        <v>#VALUE!</v>
      </c>
      <c r="T362" s="208" t="e">
        <f>Tabla13[[#This Row],[Nº Expediente de la plataforma de contratación]]</f>
        <v>#VALUE!</v>
      </c>
      <c r="U362" s="134" t="e">
        <f>Tabla13[[#This Row],[Importe IVA ]]</f>
        <v>#VALUE!</v>
      </c>
      <c r="V362" s="134" t="e">
        <f>Tabla13[[#This Row],[Importe de adjudicación (IVA INCLUIDO)]]</f>
        <v>#VALUE!</v>
      </c>
      <c r="W362" s="137"/>
    </row>
    <row r="363" spans="10:23">
      <c r="J363" s="24"/>
      <c r="S363" s="203" t="e">
        <f>Tabla13[[#This Row],[Título del contrato]]&amp;Tabla13[[#This Row],[Nº Expediente de la plataforma de contratación]]</f>
        <v>#VALUE!</v>
      </c>
      <c r="T363" s="208" t="e">
        <f>Tabla13[[#This Row],[Nº Expediente de la plataforma de contratación]]</f>
        <v>#VALUE!</v>
      </c>
      <c r="U363" s="134" t="e">
        <f>Tabla13[[#This Row],[Importe IVA ]]</f>
        <v>#VALUE!</v>
      </c>
      <c r="V363" s="134" t="e">
        <f>Tabla13[[#This Row],[Importe de adjudicación (IVA INCLUIDO)]]</f>
        <v>#VALUE!</v>
      </c>
      <c r="W363" s="137"/>
    </row>
    <row r="364" spans="10:23">
      <c r="J364" s="24"/>
      <c r="S364" s="203" t="e">
        <f>Tabla13[[#This Row],[Título del contrato]]&amp;Tabla13[[#This Row],[Nº Expediente de la plataforma de contratación]]</f>
        <v>#VALUE!</v>
      </c>
      <c r="T364" s="208" t="e">
        <f>Tabla13[[#This Row],[Nº Expediente de la plataforma de contratación]]</f>
        <v>#VALUE!</v>
      </c>
      <c r="U364" s="134" t="e">
        <f>Tabla13[[#This Row],[Importe IVA ]]</f>
        <v>#VALUE!</v>
      </c>
      <c r="V364" s="134" t="e">
        <f>Tabla13[[#This Row],[Importe de adjudicación (IVA INCLUIDO)]]</f>
        <v>#VALUE!</v>
      </c>
      <c r="W364" s="137"/>
    </row>
    <row r="365" spans="10:23">
      <c r="J365" s="24"/>
      <c r="S365" s="203" t="e">
        <f>Tabla13[[#This Row],[Título del contrato]]&amp;Tabla13[[#This Row],[Nº Expediente de la plataforma de contratación]]</f>
        <v>#VALUE!</v>
      </c>
      <c r="T365" s="208" t="e">
        <f>Tabla13[[#This Row],[Nº Expediente de la plataforma de contratación]]</f>
        <v>#VALUE!</v>
      </c>
      <c r="U365" s="134" t="e">
        <f>Tabla13[[#This Row],[Importe IVA ]]</f>
        <v>#VALUE!</v>
      </c>
      <c r="V365" s="134" t="e">
        <f>Tabla13[[#This Row],[Importe de adjudicación (IVA INCLUIDO)]]</f>
        <v>#VALUE!</v>
      </c>
      <c r="W365" s="137"/>
    </row>
    <row r="366" spans="10:23">
      <c r="J366" s="24"/>
      <c r="S366" s="203" t="e">
        <f>Tabla13[[#This Row],[Título del contrato]]&amp;Tabla13[[#This Row],[Nº Expediente de la plataforma de contratación]]</f>
        <v>#VALUE!</v>
      </c>
      <c r="T366" s="208" t="e">
        <f>Tabla13[[#This Row],[Nº Expediente de la plataforma de contratación]]</f>
        <v>#VALUE!</v>
      </c>
      <c r="U366" s="134" t="e">
        <f>Tabla13[[#This Row],[Importe IVA ]]</f>
        <v>#VALUE!</v>
      </c>
      <c r="V366" s="134" t="e">
        <f>Tabla13[[#This Row],[Importe de adjudicación (IVA INCLUIDO)]]</f>
        <v>#VALUE!</v>
      </c>
      <c r="W366" s="137"/>
    </row>
    <row r="367" spans="10:23">
      <c r="J367" s="24"/>
      <c r="S367" s="203" t="e">
        <f>Tabla13[[#This Row],[Título del contrato]]&amp;Tabla13[[#This Row],[Nº Expediente de la plataforma de contratación]]</f>
        <v>#VALUE!</v>
      </c>
      <c r="T367" s="208" t="e">
        <f>Tabla13[[#This Row],[Nº Expediente de la plataforma de contratación]]</f>
        <v>#VALUE!</v>
      </c>
      <c r="U367" s="134" t="e">
        <f>Tabla13[[#This Row],[Importe IVA ]]</f>
        <v>#VALUE!</v>
      </c>
      <c r="V367" s="134" t="e">
        <f>Tabla13[[#This Row],[Importe de adjudicación (IVA INCLUIDO)]]</f>
        <v>#VALUE!</v>
      </c>
      <c r="W367" s="137"/>
    </row>
    <row r="368" spans="10:23">
      <c r="J368" s="24"/>
      <c r="S368" s="203" t="e">
        <f>Tabla13[[#This Row],[Título del contrato]]&amp;Tabla13[[#This Row],[Nº Expediente de la plataforma de contratación]]</f>
        <v>#VALUE!</v>
      </c>
      <c r="T368" s="208" t="e">
        <f>Tabla13[[#This Row],[Nº Expediente de la plataforma de contratación]]</f>
        <v>#VALUE!</v>
      </c>
      <c r="U368" s="134" t="e">
        <f>Tabla13[[#This Row],[Importe IVA ]]</f>
        <v>#VALUE!</v>
      </c>
      <c r="V368" s="134" t="e">
        <f>Tabla13[[#This Row],[Importe de adjudicación (IVA INCLUIDO)]]</f>
        <v>#VALUE!</v>
      </c>
      <c r="W368" s="137"/>
    </row>
    <row r="369" spans="10:23">
      <c r="J369" s="24"/>
      <c r="S369" s="203" t="e">
        <f>Tabla13[[#This Row],[Título del contrato]]&amp;Tabla13[[#This Row],[Nº Expediente de la plataforma de contratación]]</f>
        <v>#VALUE!</v>
      </c>
      <c r="T369" s="208" t="e">
        <f>Tabla13[[#This Row],[Nº Expediente de la plataforma de contratación]]</f>
        <v>#VALUE!</v>
      </c>
      <c r="U369" s="134" t="e">
        <f>Tabla13[[#This Row],[Importe IVA ]]</f>
        <v>#VALUE!</v>
      </c>
      <c r="V369" s="134" t="e">
        <f>Tabla13[[#This Row],[Importe de adjudicación (IVA INCLUIDO)]]</f>
        <v>#VALUE!</v>
      </c>
      <c r="W369" s="137"/>
    </row>
    <row r="370" spans="10:23">
      <c r="J370" s="24"/>
      <c r="S370" s="203" t="e">
        <f>Tabla13[[#This Row],[Título del contrato]]&amp;Tabla13[[#This Row],[Nº Expediente de la plataforma de contratación]]</f>
        <v>#VALUE!</v>
      </c>
      <c r="T370" s="208" t="e">
        <f>Tabla13[[#This Row],[Nº Expediente de la plataforma de contratación]]</f>
        <v>#VALUE!</v>
      </c>
      <c r="U370" s="134" t="e">
        <f>Tabla13[[#This Row],[Importe IVA ]]</f>
        <v>#VALUE!</v>
      </c>
      <c r="V370" s="134" t="e">
        <f>Tabla13[[#This Row],[Importe de adjudicación (IVA INCLUIDO)]]</f>
        <v>#VALUE!</v>
      </c>
      <c r="W370" s="137"/>
    </row>
    <row r="371" spans="10:23">
      <c r="J371" s="24"/>
      <c r="S371" s="203" t="e">
        <f>Tabla13[[#This Row],[Título del contrato]]&amp;Tabla13[[#This Row],[Nº Expediente de la plataforma de contratación]]</f>
        <v>#VALUE!</v>
      </c>
      <c r="T371" s="208" t="e">
        <f>Tabla13[[#This Row],[Nº Expediente de la plataforma de contratación]]</f>
        <v>#VALUE!</v>
      </c>
      <c r="U371" s="134" t="e">
        <f>Tabla13[[#This Row],[Importe IVA ]]</f>
        <v>#VALUE!</v>
      </c>
      <c r="V371" s="134" t="e">
        <f>Tabla13[[#This Row],[Importe de adjudicación (IVA INCLUIDO)]]</f>
        <v>#VALUE!</v>
      </c>
      <c r="W371" s="137"/>
    </row>
    <row r="372" spans="10:23">
      <c r="J372" s="24"/>
      <c r="S372" s="203" t="e">
        <f>Tabla13[[#This Row],[Título del contrato]]&amp;Tabla13[[#This Row],[Nº Expediente de la plataforma de contratación]]</f>
        <v>#VALUE!</v>
      </c>
      <c r="T372" s="208" t="e">
        <f>Tabla13[[#This Row],[Nº Expediente de la plataforma de contratación]]</f>
        <v>#VALUE!</v>
      </c>
      <c r="U372" s="134" t="e">
        <f>Tabla13[[#This Row],[Importe IVA ]]</f>
        <v>#VALUE!</v>
      </c>
      <c r="V372" s="134" t="e">
        <f>Tabla13[[#This Row],[Importe de adjudicación (IVA INCLUIDO)]]</f>
        <v>#VALUE!</v>
      </c>
      <c r="W372" s="137"/>
    </row>
    <row r="373" spans="10:23">
      <c r="J373" s="24"/>
      <c r="S373" s="203" t="e">
        <f>Tabla13[[#This Row],[Título del contrato]]&amp;Tabla13[[#This Row],[Nº Expediente de la plataforma de contratación]]</f>
        <v>#VALUE!</v>
      </c>
      <c r="T373" s="208" t="e">
        <f>Tabla13[[#This Row],[Nº Expediente de la plataforma de contratación]]</f>
        <v>#VALUE!</v>
      </c>
      <c r="U373" s="134" t="e">
        <f>Tabla13[[#This Row],[Importe IVA ]]</f>
        <v>#VALUE!</v>
      </c>
      <c r="V373" s="134" t="e">
        <f>Tabla13[[#This Row],[Importe de adjudicación (IVA INCLUIDO)]]</f>
        <v>#VALUE!</v>
      </c>
      <c r="W373" s="137"/>
    </row>
    <row r="374" spans="10:23">
      <c r="J374" s="24"/>
      <c r="S374" s="203" t="e">
        <f>Tabla13[[#This Row],[Título del contrato]]&amp;Tabla13[[#This Row],[Nº Expediente de la plataforma de contratación]]</f>
        <v>#VALUE!</v>
      </c>
      <c r="T374" s="208" t="e">
        <f>Tabla13[[#This Row],[Nº Expediente de la plataforma de contratación]]</f>
        <v>#VALUE!</v>
      </c>
      <c r="U374" s="134" t="e">
        <f>Tabla13[[#This Row],[Importe IVA ]]</f>
        <v>#VALUE!</v>
      </c>
      <c r="V374" s="134" t="e">
        <f>Tabla13[[#This Row],[Importe de adjudicación (IVA INCLUIDO)]]</f>
        <v>#VALUE!</v>
      </c>
      <c r="W374" s="137"/>
    </row>
    <row r="375" spans="10:23">
      <c r="J375" s="24"/>
      <c r="S375" s="203" t="e">
        <f>Tabla13[[#This Row],[Título del contrato]]&amp;Tabla13[[#This Row],[Nº Expediente de la plataforma de contratación]]</f>
        <v>#VALUE!</v>
      </c>
      <c r="T375" s="208" t="e">
        <f>Tabla13[[#This Row],[Nº Expediente de la plataforma de contratación]]</f>
        <v>#VALUE!</v>
      </c>
      <c r="U375" s="134" t="e">
        <f>Tabla13[[#This Row],[Importe IVA ]]</f>
        <v>#VALUE!</v>
      </c>
      <c r="V375" s="134" t="e">
        <f>Tabla13[[#This Row],[Importe de adjudicación (IVA INCLUIDO)]]</f>
        <v>#VALUE!</v>
      </c>
      <c r="W375" s="137"/>
    </row>
    <row r="376" spans="10:23">
      <c r="J376" s="24"/>
      <c r="S376" s="203" t="e">
        <f>Tabla13[[#This Row],[Título del contrato]]&amp;Tabla13[[#This Row],[Nº Expediente de la plataforma de contratación]]</f>
        <v>#VALUE!</v>
      </c>
      <c r="T376" s="208" t="e">
        <f>Tabla13[[#This Row],[Nº Expediente de la plataforma de contratación]]</f>
        <v>#VALUE!</v>
      </c>
      <c r="U376" s="134" t="e">
        <f>Tabla13[[#This Row],[Importe IVA ]]</f>
        <v>#VALUE!</v>
      </c>
      <c r="V376" s="134" t="e">
        <f>Tabla13[[#This Row],[Importe de adjudicación (IVA INCLUIDO)]]</f>
        <v>#VALUE!</v>
      </c>
      <c r="W376" s="137"/>
    </row>
    <row r="377" spans="10:23">
      <c r="J377" s="24"/>
      <c r="S377" s="203" t="e">
        <f>Tabla13[[#This Row],[Título del contrato]]&amp;Tabla13[[#This Row],[Nº Expediente de la plataforma de contratación]]</f>
        <v>#VALUE!</v>
      </c>
      <c r="T377" s="208" t="e">
        <f>Tabla13[[#This Row],[Nº Expediente de la plataforma de contratación]]</f>
        <v>#VALUE!</v>
      </c>
      <c r="U377" s="134" t="e">
        <f>Tabla13[[#This Row],[Importe IVA ]]</f>
        <v>#VALUE!</v>
      </c>
      <c r="V377" s="134" t="e">
        <f>Tabla13[[#This Row],[Importe de adjudicación (IVA INCLUIDO)]]</f>
        <v>#VALUE!</v>
      </c>
      <c r="W377" s="137"/>
    </row>
    <row r="378" spans="10:23">
      <c r="J378" s="24"/>
      <c r="S378" s="203" t="e">
        <f>Tabla13[[#This Row],[Título del contrato]]&amp;Tabla13[[#This Row],[Nº Expediente de la plataforma de contratación]]</f>
        <v>#VALUE!</v>
      </c>
      <c r="T378" s="208" t="e">
        <f>Tabla13[[#This Row],[Nº Expediente de la plataforma de contratación]]</f>
        <v>#VALUE!</v>
      </c>
      <c r="U378" s="134" t="e">
        <f>Tabla13[[#This Row],[Importe IVA ]]</f>
        <v>#VALUE!</v>
      </c>
      <c r="V378" s="134" t="e">
        <f>Tabla13[[#This Row],[Importe de adjudicación (IVA INCLUIDO)]]</f>
        <v>#VALUE!</v>
      </c>
      <c r="W378" s="137"/>
    </row>
    <row r="379" spans="10:23">
      <c r="J379" s="24"/>
      <c r="S379" s="203" t="e">
        <f>Tabla13[[#This Row],[Título del contrato]]&amp;Tabla13[[#This Row],[Nº Expediente de la plataforma de contratación]]</f>
        <v>#VALUE!</v>
      </c>
      <c r="T379" s="208" t="e">
        <f>Tabla13[[#This Row],[Nº Expediente de la plataforma de contratación]]</f>
        <v>#VALUE!</v>
      </c>
      <c r="U379" s="134" t="e">
        <f>Tabla13[[#This Row],[Importe IVA ]]</f>
        <v>#VALUE!</v>
      </c>
      <c r="V379" s="134" t="e">
        <f>Tabla13[[#This Row],[Importe de adjudicación (IVA INCLUIDO)]]</f>
        <v>#VALUE!</v>
      </c>
      <c r="W379" s="137"/>
    </row>
    <row r="380" spans="10:23">
      <c r="J380" s="24"/>
      <c r="S380" s="203" t="e">
        <f>Tabla13[[#This Row],[Título del contrato]]&amp;Tabla13[[#This Row],[Nº Expediente de la plataforma de contratación]]</f>
        <v>#VALUE!</v>
      </c>
      <c r="T380" s="208" t="e">
        <f>Tabla13[[#This Row],[Nº Expediente de la plataforma de contratación]]</f>
        <v>#VALUE!</v>
      </c>
      <c r="U380" s="134" t="e">
        <f>Tabla13[[#This Row],[Importe IVA ]]</f>
        <v>#VALUE!</v>
      </c>
      <c r="V380" s="134" t="e">
        <f>Tabla13[[#This Row],[Importe de adjudicación (IVA INCLUIDO)]]</f>
        <v>#VALUE!</v>
      </c>
      <c r="W380" s="137"/>
    </row>
    <row r="381" spans="10:23">
      <c r="J381" s="24"/>
      <c r="S381" s="203" t="e">
        <f>Tabla13[[#This Row],[Título del contrato]]&amp;Tabla13[[#This Row],[Nº Expediente de la plataforma de contratación]]</f>
        <v>#VALUE!</v>
      </c>
      <c r="T381" s="208" t="e">
        <f>Tabla13[[#This Row],[Nº Expediente de la plataforma de contratación]]</f>
        <v>#VALUE!</v>
      </c>
      <c r="U381" s="134" t="e">
        <f>Tabla13[[#This Row],[Importe IVA ]]</f>
        <v>#VALUE!</v>
      </c>
      <c r="V381" s="134" t="e">
        <f>Tabla13[[#This Row],[Importe de adjudicación (IVA INCLUIDO)]]</f>
        <v>#VALUE!</v>
      </c>
      <c r="W381" s="137"/>
    </row>
    <row r="382" spans="10:23">
      <c r="J382" s="24"/>
      <c r="S382" s="203" t="e">
        <f>Tabla13[[#This Row],[Título del contrato]]&amp;Tabla13[[#This Row],[Nº Expediente de la plataforma de contratación]]</f>
        <v>#VALUE!</v>
      </c>
      <c r="T382" s="208" t="e">
        <f>Tabla13[[#This Row],[Nº Expediente de la plataforma de contratación]]</f>
        <v>#VALUE!</v>
      </c>
      <c r="U382" s="134" t="e">
        <f>Tabla13[[#This Row],[Importe IVA ]]</f>
        <v>#VALUE!</v>
      </c>
      <c r="V382" s="134" t="e">
        <f>Tabla13[[#This Row],[Importe de adjudicación (IVA INCLUIDO)]]</f>
        <v>#VALUE!</v>
      </c>
      <c r="W382" s="137"/>
    </row>
    <row r="383" spans="10:23">
      <c r="J383" s="24"/>
      <c r="S383" s="203" t="e">
        <f>Tabla13[[#This Row],[Título del contrato]]&amp;Tabla13[[#This Row],[Nº Expediente de la plataforma de contratación]]</f>
        <v>#VALUE!</v>
      </c>
      <c r="T383" s="208" t="e">
        <f>Tabla13[[#This Row],[Nº Expediente de la plataforma de contratación]]</f>
        <v>#VALUE!</v>
      </c>
      <c r="U383" s="134" t="e">
        <f>Tabla13[[#This Row],[Importe IVA ]]</f>
        <v>#VALUE!</v>
      </c>
      <c r="V383" s="134" t="e">
        <f>Tabla13[[#This Row],[Importe de adjudicación (IVA INCLUIDO)]]</f>
        <v>#VALUE!</v>
      </c>
      <c r="W383" s="137"/>
    </row>
    <row r="384" spans="10:23">
      <c r="J384" s="24"/>
      <c r="S384" s="203" t="e">
        <f>Tabla13[[#This Row],[Título del contrato]]&amp;Tabla13[[#This Row],[Nº Expediente de la plataforma de contratación]]</f>
        <v>#VALUE!</v>
      </c>
      <c r="T384" s="208" t="e">
        <f>Tabla13[[#This Row],[Nº Expediente de la plataforma de contratación]]</f>
        <v>#VALUE!</v>
      </c>
      <c r="U384" s="134" t="e">
        <f>Tabla13[[#This Row],[Importe IVA ]]</f>
        <v>#VALUE!</v>
      </c>
      <c r="V384" s="134" t="e">
        <f>Tabla13[[#This Row],[Importe de adjudicación (IVA INCLUIDO)]]</f>
        <v>#VALUE!</v>
      </c>
      <c r="W384" s="137"/>
    </row>
    <row r="385" spans="10:23">
      <c r="J385" s="24"/>
      <c r="S385" s="203" t="e">
        <f>Tabla13[[#This Row],[Título del contrato]]&amp;Tabla13[[#This Row],[Nº Expediente de la plataforma de contratación]]</f>
        <v>#VALUE!</v>
      </c>
      <c r="T385" s="208" t="e">
        <f>Tabla13[[#This Row],[Nº Expediente de la plataforma de contratación]]</f>
        <v>#VALUE!</v>
      </c>
      <c r="U385" s="134" t="e">
        <f>Tabla13[[#This Row],[Importe IVA ]]</f>
        <v>#VALUE!</v>
      </c>
      <c r="V385" s="134" t="e">
        <f>Tabla13[[#This Row],[Importe de adjudicación (IVA INCLUIDO)]]</f>
        <v>#VALUE!</v>
      </c>
      <c r="W385" s="137"/>
    </row>
    <row r="386" spans="10:23">
      <c r="J386" s="24"/>
      <c r="S386" s="203" t="e">
        <f>Tabla13[[#This Row],[Título del contrato]]&amp;Tabla13[[#This Row],[Nº Expediente de la plataforma de contratación]]</f>
        <v>#VALUE!</v>
      </c>
      <c r="T386" s="208" t="e">
        <f>Tabla13[[#This Row],[Nº Expediente de la plataforma de contratación]]</f>
        <v>#VALUE!</v>
      </c>
      <c r="U386" s="134" t="e">
        <f>Tabla13[[#This Row],[Importe IVA ]]</f>
        <v>#VALUE!</v>
      </c>
      <c r="V386" s="134" t="e">
        <f>Tabla13[[#This Row],[Importe de adjudicación (IVA INCLUIDO)]]</f>
        <v>#VALUE!</v>
      </c>
      <c r="W386" s="137"/>
    </row>
    <row r="387" spans="10:23">
      <c r="J387" s="24"/>
      <c r="S387" s="203" t="e">
        <f>Tabla13[[#This Row],[Título del contrato]]&amp;Tabla13[[#This Row],[Nº Expediente de la plataforma de contratación]]</f>
        <v>#VALUE!</v>
      </c>
      <c r="T387" s="208" t="e">
        <f>Tabla13[[#This Row],[Nº Expediente de la plataforma de contratación]]</f>
        <v>#VALUE!</v>
      </c>
      <c r="U387" s="134" t="e">
        <f>Tabla13[[#This Row],[Importe IVA ]]</f>
        <v>#VALUE!</v>
      </c>
      <c r="V387" s="134" t="e">
        <f>Tabla13[[#This Row],[Importe de adjudicación (IVA INCLUIDO)]]</f>
        <v>#VALUE!</v>
      </c>
      <c r="W387" s="137"/>
    </row>
    <row r="388" spans="10:23">
      <c r="J388" s="24"/>
      <c r="S388" s="203" t="e">
        <f>Tabla13[[#This Row],[Título del contrato]]&amp;Tabla13[[#This Row],[Nº Expediente de la plataforma de contratación]]</f>
        <v>#VALUE!</v>
      </c>
      <c r="T388" s="208" t="e">
        <f>Tabla13[[#This Row],[Nº Expediente de la plataforma de contratación]]</f>
        <v>#VALUE!</v>
      </c>
      <c r="U388" s="134" t="e">
        <f>Tabla13[[#This Row],[Importe IVA ]]</f>
        <v>#VALUE!</v>
      </c>
      <c r="V388" s="134" t="e">
        <f>Tabla13[[#This Row],[Importe de adjudicación (IVA INCLUIDO)]]</f>
        <v>#VALUE!</v>
      </c>
      <c r="W388" s="137"/>
    </row>
    <row r="389" spans="10:23">
      <c r="J389" s="24"/>
      <c r="S389" s="203" t="e">
        <f>Tabla13[[#This Row],[Título del contrato]]&amp;Tabla13[[#This Row],[Nº Expediente de la plataforma de contratación]]</f>
        <v>#VALUE!</v>
      </c>
      <c r="T389" s="208" t="e">
        <f>Tabla13[[#This Row],[Nº Expediente de la plataforma de contratación]]</f>
        <v>#VALUE!</v>
      </c>
      <c r="U389" s="134" t="e">
        <f>Tabla13[[#This Row],[Importe IVA ]]</f>
        <v>#VALUE!</v>
      </c>
      <c r="V389" s="134" t="e">
        <f>Tabla13[[#This Row],[Importe de adjudicación (IVA INCLUIDO)]]</f>
        <v>#VALUE!</v>
      </c>
      <c r="W389" s="137"/>
    </row>
    <row r="390" spans="10:23">
      <c r="J390" s="24"/>
      <c r="S390" s="203" t="e">
        <f>Tabla13[[#This Row],[Título del contrato]]&amp;Tabla13[[#This Row],[Nº Expediente de la plataforma de contratación]]</f>
        <v>#VALUE!</v>
      </c>
      <c r="T390" s="208" t="e">
        <f>Tabla13[[#This Row],[Nº Expediente de la plataforma de contratación]]</f>
        <v>#VALUE!</v>
      </c>
      <c r="U390" s="134" t="e">
        <f>Tabla13[[#This Row],[Importe IVA ]]</f>
        <v>#VALUE!</v>
      </c>
      <c r="V390" s="134" t="e">
        <f>Tabla13[[#This Row],[Importe de adjudicación (IVA INCLUIDO)]]</f>
        <v>#VALUE!</v>
      </c>
      <c r="W390" s="137"/>
    </row>
    <row r="391" spans="10:23">
      <c r="J391" s="24"/>
      <c r="S391" s="203" t="e">
        <f>Tabla13[[#This Row],[Título del contrato]]&amp;Tabla13[[#This Row],[Nº Expediente de la plataforma de contratación]]</f>
        <v>#VALUE!</v>
      </c>
      <c r="T391" s="208" t="e">
        <f>Tabla13[[#This Row],[Nº Expediente de la plataforma de contratación]]</f>
        <v>#VALUE!</v>
      </c>
      <c r="U391" s="134" t="e">
        <f>Tabla13[[#This Row],[Importe IVA ]]</f>
        <v>#VALUE!</v>
      </c>
      <c r="V391" s="134" t="e">
        <f>Tabla13[[#This Row],[Importe de adjudicación (IVA INCLUIDO)]]</f>
        <v>#VALUE!</v>
      </c>
      <c r="W391" s="137"/>
    </row>
    <row r="392" spans="10:23">
      <c r="J392" s="24"/>
      <c r="S392" s="203" t="e">
        <f>Tabla13[[#This Row],[Título del contrato]]&amp;Tabla13[[#This Row],[Nº Expediente de la plataforma de contratación]]</f>
        <v>#VALUE!</v>
      </c>
      <c r="T392" s="208" t="e">
        <f>Tabla13[[#This Row],[Nº Expediente de la plataforma de contratación]]</f>
        <v>#VALUE!</v>
      </c>
      <c r="U392" s="134" t="e">
        <f>Tabla13[[#This Row],[Importe IVA ]]</f>
        <v>#VALUE!</v>
      </c>
      <c r="V392" s="134" t="e">
        <f>Tabla13[[#This Row],[Importe de adjudicación (IVA INCLUIDO)]]</f>
        <v>#VALUE!</v>
      </c>
      <c r="W392" s="137"/>
    </row>
    <row r="393" spans="10:23">
      <c r="J393" s="24"/>
      <c r="S393" s="203" t="e">
        <f>Tabla13[[#This Row],[Título del contrato]]&amp;Tabla13[[#This Row],[Nº Expediente de la plataforma de contratación]]</f>
        <v>#VALUE!</v>
      </c>
      <c r="T393" s="208" t="e">
        <f>Tabla13[[#This Row],[Nº Expediente de la plataforma de contratación]]</f>
        <v>#VALUE!</v>
      </c>
      <c r="U393" s="134" t="e">
        <f>Tabla13[[#This Row],[Importe IVA ]]</f>
        <v>#VALUE!</v>
      </c>
      <c r="V393" s="134" t="e">
        <f>Tabla13[[#This Row],[Importe de adjudicación (IVA INCLUIDO)]]</f>
        <v>#VALUE!</v>
      </c>
      <c r="W393" s="137"/>
    </row>
    <row r="394" spans="10:23">
      <c r="J394" s="24"/>
      <c r="S394" s="203" t="e">
        <f>Tabla13[[#This Row],[Título del contrato]]&amp;Tabla13[[#This Row],[Nº Expediente de la plataforma de contratación]]</f>
        <v>#VALUE!</v>
      </c>
      <c r="T394" s="208" t="e">
        <f>Tabla13[[#This Row],[Nº Expediente de la plataforma de contratación]]</f>
        <v>#VALUE!</v>
      </c>
      <c r="U394" s="134" t="e">
        <f>Tabla13[[#This Row],[Importe IVA ]]</f>
        <v>#VALUE!</v>
      </c>
      <c r="V394" s="134" t="e">
        <f>Tabla13[[#This Row],[Importe de adjudicación (IVA INCLUIDO)]]</f>
        <v>#VALUE!</v>
      </c>
      <c r="W394" s="137"/>
    </row>
    <row r="395" spans="10:23">
      <c r="J395" s="24"/>
      <c r="S395" s="203" t="e">
        <f>Tabla13[[#This Row],[Título del contrato]]&amp;Tabla13[[#This Row],[Nº Expediente de la plataforma de contratación]]</f>
        <v>#VALUE!</v>
      </c>
      <c r="T395" s="208" t="e">
        <f>Tabla13[[#This Row],[Nº Expediente de la plataforma de contratación]]</f>
        <v>#VALUE!</v>
      </c>
      <c r="U395" s="134" t="e">
        <f>Tabla13[[#This Row],[Importe IVA ]]</f>
        <v>#VALUE!</v>
      </c>
      <c r="V395" s="134" t="e">
        <f>Tabla13[[#This Row],[Importe de adjudicación (IVA INCLUIDO)]]</f>
        <v>#VALUE!</v>
      </c>
      <c r="W395" s="137"/>
    </row>
    <row r="396" spans="10:23">
      <c r="J396" s="24"/>
      <c r="S396" s="203" t="e">
        <f>Tabla13[[#This Row],[Título del contrato]]&amp;Tabla13[[#This Row],[Nº Expediente de la plataforma de contratación]]</f>
        <v>#VALUE!</v>
      </c>
      <c r="T396" s="208" t="e">
        <f>Tabla13[[#This Row],[Nº Expediente de la plataforma de contratación]]</f>
        <v>#VALUE!</v>
      </c>
      <c r="U396" s="134" t="e">
        <f>Tabla13[[#This Row],[Importe IVA ]]</f>
        <v>#VALUE!</v>
      </c>
      <c r="V396" s="134" t="e">
        <f>Tabla13[[#This Row],[Importe de adjudicación (IVA INCLUIDO)]]</f>
        <v>#VALUE!</v>
      </c>
      <c r="W396" s="137"/>
    </row>
    <row r="397" spans="10:23">
      <c r="J397" s="24"/>
      <c r="S397" s="203" t="e">
        <f>Tabla13[[#This Row],[Título del contrato]]&amp;Tabla13[[#This Row],[Nº Expediente de la plataforma de contratación]]</f>
        <v>#VALUE!</v>
      </c>
      <c r="T397" s="208" t="e">
        <f>Tabla13[[#This Row],[Nº Expediente de la plataforma de contratación]]</f>
        <v>#VALUE!</v>
      </c>
      <c r="U397" s="134" t="e">
        <f>Tabla13[[#This Row],[Importe IVA ]]</f>
        <v>#VALUE!</v>
      </c>
      <c r="V397" s="134" t="e">
        <f>Tabla13[[#This Row],[Importe de adjudicación (IVA INCLUIDO)]]</f>
        <v>#VALUE!</v>
      </c>
      <c r="W397" s="137"/>
    </row>
    <row r="398" spans="10:23">
      <c r="J398" s="24"/>
      <c r="S398" s="203" t="e">
        <f>Tabla13[[#This Row],[Título del contrato]]&amp;Tabla13[[#This Row],[Nº Expediente de la plataforma de contratación]]</f>
        <v>#VALUE!</v>
      </c>
      <c r="T398" s="208" t="e">
        <f>Tabla13[[#This Row],[Nº Expediente de la plataforma de contratación]]</f>
        <v>#VALUE!</v>
      </c>
      <c r="U398" s="134" t="e">
        <f>Tabla13[[#This Row],[Importe IVA ]]</f>
        <v>#VALUE!</v>
      </c>
      <c r="V398" s="134" t="e">
        <f>Tabla13[[#This Row],[Importe de adjudicación (IVA INCLUIDO)]]</f>
        <v>#VALUE!</v>
      </c>
      <c r="W398" s="137"/>
    </row>
    <row r="399" spans="10:23">
      <c r="J399" s="24"/>
      <c r="S399" s="203" t="e">
        <f>Tabla13[[#This Row],[Título del contrato]]&amp;Tabla13[[#This Row],[Nº Expediente de la plataforma de contratación]]</f>
        <v>#VALUE!</v>
      </c>
      <c r="T399" s="208" t="e">
        <f>Tabla13[[#This Row],[Nº Expediente de la plataforma de contratación]]</f>
        <v>#VALUE!</v>
      </c>
      <c r="U399" s="134" t="e">
        <f>Tabla13[[#This Row],[Importe IVA ]]</f>
        <v>#VALUE!</v>
      </c>
      <c r="V399" s="134" t="e">
        <f>Tabla13[[#This Row],[Importe de adjudicación (IVA INCLUIDO)]]</f>
        <v>#VALUE!</v>
      </c>
      <c r="W399" s="137"/>
    </row>
    <row r="400" spans="10:23">
      <c r="J400" s="24"/>
      <c r="S400" s="203" t="e">
        <f>Tabla13[[#This Row],[Título del contrato]]&amp;Tabla13[[#This Row],[Nº Expediente de la plataforma de contratación]]</f>
        <v>#VALUE!</v>
      </c>
      <c r="T400" s="208" t="e">
        <f>Tabla13[[#This Row],[Nº Expediente de la plataforma de contratación]]</f>
        <v>#VALUE!</v>
      </c>
      <c r="U400" s="134" t="e">
        <f>Tabla13[[#This Row],[Importe IVA ]]</f>
        <v>#VALUE!</v>
      </c>
      <c r="V400" s="134" t="e">
        <f>Tabla13[[#This Row],[Importe de adjudicación (IVA INCLUIDO)]]</f>
        <v>#VALUE!</v>
      </c>
      <c r="W400" s="137"/>
    </row>
    <row r="401" spans="10:23">
      <c r="J401" s="24"/>
      <c r="S401" s="203" t="e">
        <f>Tabla13[[#This Row],[Título del contrato]]&amp;Tabla13[[#This Row],[Nº Expediente de la plataforma de contratación]]</f>
        <v>#VALUE!</v>
      </c>
      <c r="T401" s="208" t="e">
        <f>Tabla13[[#This Row],[Nº Expediente de la plataforma de contratación]]</f>
        <v>#VALUE!</v>
      </c>
      <c r="U401" s="134" t="e">
        <f>Tabla13[[#This Row],[Importe IVA ]]</f>
        <v>#VALUE!</v>
      </c>
      <c r="V401" s="134" t="e">
        <f>Tabla13[[#This Row],[Importe de adjudicación (IVA INCLUIDO)]]</f>
        <v>#VALUE!</v>
      </c>
      <c r="W401" s="137"/>
    </row>
    <row r="402" spans="10:23">
      <c r="J402" s="24"/>
      <c r="S402" s="203" t="e">
        <f>Tabla13[[#This Row],[Título del contrato]]&amp;Tabla13[[#This Row],[Nº Expediente de la plataforma de contratación]]</f>
        <v>#VALUE!</v>
      </c>
      <c r="T402" s="208" t="e">
        <f>Tabla13[[#This Row],[Nº Expediente de la plataforma de contratación]]</f>
        <v>#VALUE!</v>
      </c>
      <c r="U402" s="134" t="e">
        <f>Tabla13[[#This Row],[Importe IVA ]]</f>
        <v>#VALUE!</v>
      </c>
      <c r="V402" s="134" t="e">
        <f>Tabla13[[#This Row],[Importe de adjudicación (IVA INCLUIDO)]]</f>
        <v>#VALUE!</v>
      </c>
      <c r="W402" s="137"/>
    </row>
    <row r="403" spans="10:23">
      <c r="J403" s="24"/>
      <c r="S403" s="203" t="e">
        <f>Tabla13[[#This Row],[Título del contrato]]&amp;Tabla13[[#This Row],[Nº Expediente de la plataforma de contratación]]</f>
        <v>#VALUE!</v>
      </c>
      <c r="T403" s="208" t="e">
        <f>Tabla13[[#This Row],[Nº Expediente de la plataforma de contratación]]</f>
        <v>#VALUE!</v>
      </c>
      <c r="U403" s="134" t="e">
        <f>Tabla13[[#This Row],[Importe IVA ]]</f>
        <v>#VALUE!</v>
      </c>
      <c r="V403" s="134" t="e">
        <f>Tabla13[[#This Row],[Importe de adjudicación (IVA INCLUIDO)]]</f>
        <v>#VALUE!</v>
      </c>
      <c r="W403" s="137"/>
    </row>
    <row r="404" spans="10:23">
      <c r="J404" s="24"/>
      <c r="S404" s="203" t="e">
        <f>Tabla13[[#This Row],[Título del contrato]]&amp;Tabla13[[#This Row],[Nº Expediente de la plataforma de contratación]]</f>
        <v>#VALUE!</v>
      </c>
      <c r="T404" s="208" t="e">
        <f>Tabla13[[#This Row],[Nº Expediente de la plataforma de contratación]]</f>
        <v>#VALUE!</v>
      </c>
      <c r="U404" s="134" t="e">
        <f>Tabla13[[#This Row],[Importe IVA ]]</f>
        <v>#VALUE!</v>
      </c>
      <c r="V404" s="134" t="e">
        <f>Tabla13[[#This Row],[Importe de adjudicación (IVA INCLUIDO)]]</f>
        <v>#VALUE!</v>
      </c>
      <c r="W404" s="137"/>
    </row>
    <row r="405" spans="10:23">
      <c r="J405" s="24"/>
      <c r="S405" s="203" t="e">
        <f>Tabla13[[#This Row],[Título del contrato]]&amp;Tabla13[[#This Row],[Nº Expediente de la plataforma de contratación]]</f>
        <v>#VALUE!</v>
      </c>
      <c r="T405" s="208" t="e">
        <f>Tabla13[[#This Row],[Nº Expediente de la plataforma de contratación]]</f>
        <v>#VALUE!</v>
      </c>
      <c r="U405" s="134" t="e">
        <f>Tabla13[[#This Row],[Importe IVA ]]</f>
        <v>#VALUE!</v>
      </c>
      <c r="V405" s="134" t="e">
        <f>Tabla13[[#This Row],[Importe de adjudicación (IVA INCLUIDO)]]</f>
        <v>#VALUE!</v>
      </c>
      <c r="W405" s="137"/>
    </row>
    <row r="406" spans="10:23">
      <c r="J406" s="24"/>
      <c r="S406" s="203" t="e">
        <f>Tabla13[[#This Row],[Título del contrato]]&amp;Tabla13[[#This Row],[Nº Expediente de la plataforma de contratación]]</f>
        <v>#VALUE!</v>
      </c>
      <c r="T406" s="208" t="e">
        <f>Tabla13[[#This Row],[Nº Expediente de la plataforma de contratación]]</f>
        <v>#VALUE!</v>
      </c>
      <c r="U406" s="134" t="e">
        <f>Tabla13[[#This Row],[Importe IVA ]]</f>
        <v>#VALUE!</v>
      </c>
      <c r="V406" s="134" t="e">
        <f>Tabla13[[#This Row],[Importe de adjudicación (IVA INCLUIDO)]]</f>
        <v>#VALUE!</v>
      </c>
      <c r="W406" s="137"/>
    </row>
    <row r="407" spans="10:23">
      <c r="J407" s="24"/>
      <c r="S407" s="203" t="e">
        <f>Tabla13[[#This Row],[Título del contrato]]&amp;Tabla13[[#This Row],[Nº Expediente de la plataforma de contratación]]</f>
        <v>#VALUE!</v>
      </c>
      <c r="T407" s="208" t="e">
        <f>Tabla13[[#This Row],[Nº Expediente de la plataforma de contratación]]</f>
        <v>#VALUE!</v>
      </c>
      <c r="U407" s="134" t="e">
        <f>Tabla13[[#This Row],[Importe IVA ]]</f>
        <v>#VALUE!</v>
      </c>
      <c r="V407" s="134" t="e">
        <f>Tabla13[[#This Row],[Importe de adjudicación (IVA INCLUIDO)]]</f>
        <v>#VALUE!</v>
      </c>
      <c r="W407" s="137"/>
    </row>
    <row r="408" spans="10:23">
      <c r="J408" s="24"/>
      <c r="S408" s="203" t="e">
        <f>Tabla13[[#This Row],[Título del contrato]]&amp;Tabla13[[#This Row],[Nº Expediente de la plataforma de contratación]]</f>
        <v>#VALUE!</v>
      </c>
      <c r="T408" s="208" t="e">
        <f>Tabla13[[#This Row],[Nº Expediente de la plataforma de contratación]]</f>
        <v>#VALUE!</v>
      </c>
      <c r="U408" s="134" t="e">
        <f>Tabla13[[#This Row],[Importe IVA ]]</f>
        <v>#VALUE!</v>
      </c>
      <c r="V408" s="134" t="e">
        <f>Tabla13[[#This Row],[Importe de adjudicación (IVA INCLUIDO)]]</f>
        <v>#VALUE!</v>
      </c>
      <c r="W408" s="137"/>
    </row>
    <row r="409" spans="10:23">
      <c r="J409" s="24"/>
      <c r="S409" s="203" t="e">
        <f>Tabla13[[#This Row],[Título del contrato]]&amp;Tabla13[[#This Row],[Nº Expediente de la plataforma de contratación]]</f>
        <v>#VALUE!</v>
      </c>
      <c r="T409" s="208" t="e">
        <f>Tabla13[[#This Row],[Nº Expediente de la plataforma de contratación]]</f>
        <v>#VALUE!</v>
      </c>
      <c r="U409" s="134" t="e">
        <f>Tabla13[[#This Row],[Importe IVA ]]</f>
        <v>#VALUE!</v>
      </c>
      <c r="V409" s="134" t="e">
        <f>Tabla13[[#This Row],[Importe de adjudicación (IVA INCLUIDO)]]</f>
        <v>#VALUE!</v>
      </c>
      <c r="W409" s="137"/>
    </row>
    <row r="410" spans="10:23">
      <c r="J410" s="24"/>
      <c r="S410" s="203" t="e">
        <f>Tabla13[[#This Row],[Título del contrato]]&amp;Tabla13[[#This Row],[Nº Expediente de la plataforma de contratación]]</f>
        <v>#VALUE!</v>
      </c>
      <c r="T410" s="208" t="e">
        <f>Tabla13[[#This Row],[Nº Expediente de la plataforma de contratación]]</f>
        <v>#VALUE!</v>
      </c>
      <c r="U410" s="134" t="e">
        <f>Tabla13[[#This Row],[Importe IVA ]]</f>
        <v>#VALUE!</v>
      </c>
      <c r="V410" s="134" t="e">
        <f>Tabla13[[#This Row],[Importe de adjudicación (IVA INCLUIDO)]]</f>
        <v>#VALUE!</v>
      </c>
      <c r="W410" s="137"/>
    </row>
    <row r="411" spans="10:23">
      <c r="J411" s="24"/>
      <c r="S411" s="203" t="e">
        <f>Tabla13[[#This Row],[Título del contrato]]&amp;Tabla13[[#This Row],[Nº Expediente de la plataforma de contratación]]</f>
        <v>#VALUE!</v>
      </c>
      <c r="T411" s="208" t="e">
        <f>Tabla13[[#This Row],[Nº Expediente de la plataforma de contratación]]</f>
        <v>#VALUE!</v>
      </c>
      <c r="U411" s="134" t="e">
        <f>Tabla13[[#This Row],[Importe IVA ]]</f>
        <v>#VALUE!</v>
      </c>
      <c r="V411" s="134" t="e">
        <f>Tabla13[[#This Row],[Importe de adjudicación (IVA INCLUIDO)]]</f>
        <v>#VALUE!</v>
      </c>
      <c r="W411" s="137"/>
    </row>
    <row r="412" spans="10:23">
      <c r="J412" s="24"/>
      <c r="S412" s="203" t="e">
        <f>Tabla13[[#This Row],[Título del contrato]]&amp;Tabla13[[#This Row],[Nº Expediente de la plataforma de contratación]]</f>
        <v>#VALUE!</v>
      </c>
      <c r="T412" s="208" t="e">
        <f>Tabla13[[#This Row],[Nº Expediente de la plataforma de contratación]]</f>
        <v>#VALUE!</v>
      </c>
      <c r="U412" s="134" t="e">
        <f>Tabla13[[#This Row],[Importe IVA ]]</f>
        <v>#VALUE!</v>
      </c>
      <c r="V412" s="134" t="e">
        <f>Tabla13[[#This Row],[Importe de adjudicación (IVA INCLUIDO)]]</f>
        <v>#VALUE!</v>
      </c>
      <c r="W412" s="137"/>
    </row>
    <row r="413" spans="10:23">
      <c r="J413" s="24"/>
      <c r="S413" s="203" t="e">
        <f>Tabla13[[#This Row],[Título del contrato]]&amp;Tabla13[[#This Row],[Nº Expediente de la plataforma de contratación]]</f>
        <v>#VALUE!</v>
      </c>
      <c r="T413" s="208" t="e">
        <f>Tabla13[[#This Row],[Nº Expediente de la plataforma de contratación]]</f>
        <v>#VALUE!</v>
      </c>
      <c r="U413" s="134" t="e">
        <f>Tabla13[[#This Row],[Importe IVA ]]</f>
        <v>#VALUE!</v>
      </c>
      <c r="V413" s="134" t="e">
        <f>Tabla13[[#This Row],[Importe de adjudicación (IVA INCLUIDO)]]</f>
        <v>#VALUE!</v>
      </c>
      <c r="W413" s="137"/>
    </row>
    <row r="414" spans="10:23">
      <c r="J414" s="24"/>
      <c r="S414" s="203" t="e">
        <f>Tabla13[[#This Row],[Título del contrato]]&amp;Tabla13[[#This Row],[Nº Expediente de la plataforma de contratación]]</f>
        <v>#VALUE!</v>
      </c>
      <c r="T414" s="208" t="e">
        <f>Tabla13[[#This Row],[Nº Expediente de la plataforma de contratación]]</f>
        <v>#VALUE!</v>
      </c>
      <c r="U414" s="134" t="e">
        <f>Tabla13[[#This Row],[Importe IVA ]]</f>
        <v>#VALUE!</v>
      </c>
      <c r="V414" s="134" t="e">
        <f>Tabla13[[#This Row],[Importe de adjudicación (IVA INCLUIDO)]]</f>
        <v>#VALUE!</v>
      </c>
      <c r="W414" s="137"/>
    </row>
    <row r="415" spans="10:23">
      <c r="J415" s="24"/>
      <c r="S415" s="203" t="e">
        <f>Tabla13[[#This Row],[Título del contrato]]&amp;Tabla13[[#This Row],[Nº Expediente de la plataforma de contratación]]</f>
        <v>#VALUE!</v>
      </c>
      <c r="T415" s="208" t="e">
        <f>Tabla13[[#This Row],[Nº Expediente de la plataforma de contratación]]</f>
        <v>#VALUE!</v>
      </c>
      <c r="U415" s="134" t="e">
        <f>Tabla13[[#This Row],[Importe IVA ]]</f>
        <v>#VALUE!</v>
      </c>
      <c r="V415" s="134" t="e">
        <f>Tabla13[[#This Row],[Importe de adjudicación (IVA INCLUIDO)]]</f>
        <v>#VALUE!</v>
      </c>
      <c r="W415" s="137"/>
    </row>
    <row r="416" spans="10:23">
      <c r="J416" s="24"/>
      <c r="S416" s="203" t="e">
        <f>Tabla13[[#This Row],[Título del contrato]]&amp;Tabla13[[#This Row],[Nº Expediente de la plataforma de contratación]]</f>
        <v>#VALUE!</v>
      </c>
      <c r="T416" s="208" t="e">
        <f>Tabla13[[#This Row],[Nº Expediente de la plataforma de contratación]]</f>
        <v>#VALUE!</v>
      </c>
      <c r="U416" s="134" t="e">
        <f>Tabla13[[#This Row],[Importe IVA ]]</f>
        <v>#VALUE!</v>
      </c>
      <c r="V416" s="134" t="e">
        <f>Tabla13[[#This Row],[Importe de adjudicación (IVA INCLUIDO)]]</f>
        <v>#VALUE!</v>
      </c>
      <c r="W416" s="137"/>
    </row>
    <row r="417" spans="10:23">
      <c r="J417" s="24"/>
      <c r="S417" s="203" t="e">
        <f>Tabla13[[#This Row],[Título del contrato]]&amp;Tabla13[[#This Row],[Nº Expediente de la plataforma de contratación]]</f>
        <v>#VALUE!</v>
      </c>
      <c r="T417" s="208" t="e">
        <f>Tabla13[[#This Row],[Nº Expediente de la plataforma de contratación]]</f>
        <v>#VALUE!</v>
      </c>
      <c r="U417" s="134" t="e">
        <f>Tabla13[[#This Row],[Importe IVA ]]</f>
        <v>#VALUE!</v>
      </c>
      <c r="V417" s="134" t="e">
        <f>Tabla13[[#This Row],[Importe de adjudicación (IVA INCLUIDO)]]</f>
        <v>#VALUE!</v>
      </c>
      <c r="W417" s="137"/>
    </row>
    <row r="418" spans="10:23">
      <c r="J418" s="24"/>
      <c r="S418" s="203" t="e">
        <f>Tabla13[[#This Row],[Título del contrato]]&amp;Tabla13[[#This Row],[Nº Expediente de la plataforma de contratación]]</f>
        <v>#VALUE!</v>
      </c>
      <c r="T418" s="208" t="e">
        <f>Tabla13[[#This Row],[Nº Expediente de la plataforma de contratación]]</f>
        <v>#VALUE!</v>
      </c>
      <c r="U418" s="134" t="e">
        <f>Tabla13[[#This Row],[Importe IVA ]]</f>
        <v>#VALUE!</v>
      </c>
      <c r="V418" s="134" t="e">
        <f>Tabla13[[#This Row],[Importe de adjudicación (IVA INCLUIDO)]]</f>
        <v>#VALUE!</v>
      </c>
      <c r="W418" s="137"/>
    </row>
    <row r="419" spans="10:23">
      <c r="J419" s="24"/>
      <c r="S419" s="203" t="e">
        <f>Tabla13[[#This Row],[Título del contrato]]&amp;Tabla13[[#This Row],[Nº Expediente de la plataforma de contratación]]</f>
        <v>#VALUE!</v>
      </c>
      <c r="T419" s="208" t="e">
        <f>Tabla13[[#This Row],[Nº Expediente de la plataforma de contratación]]</f>
        <v>#VALUE!</v>
      </c>
      <c r="U419" s="134" t="e">
        <f>Tabla13[[#This Row],[Importe IVA ]]</f>
        <v>#VALUE!</v>
      </c>
      <c r="V419" s="134" t="e">
        <f>Tabla13[[#This Row],[Importe de adjudicación (IVA INCLUIDO)]]</f>
        <v>#VALUE!</v>
      </c>
      <c r="W419" s="137"/>
    </row>
    <row r="420" spans="10:23">
      <c r="J420" s="24"/>
      <c r="S420" s="203" t="e">
        <f>Tabla13[[#This Row],[Título del contrato]]&amp;Tabla13[[#This Row],[Nº Expediente de la plataforma de contratación]]</f>
        <v>#VALUE!</v>
      </c>
      <c r="T420" s="208" t="e">
        <f>Tabla13[[#This Row],[Nº Expediente de la plataforma de contratación]]</f>
        <v>#VALUE!</v>
      </c>
      <c r="U420" s="134" t="e">
        <f>Tabla13[[#This Row],[Importe IVA ]]</f>
        <v>#VALUE!</v>
      </c>
      <c r="V420" s="134" t="e">
        <f>Tabla13[[#This Row],[Importe de adjudicación (IVA INCLUIDO)]]</f>
        <v>#VALUE!</v>
      </c>
      <c r="W420" s="137"/>
    </row>
    <row r="421" spans="10:23">
      <c r="J421" s="24"/>
      <c r="S421" s="203" t="e">
        <f>Tabla13[[#This Row],[Título del contrato]]&amp;Tabla13[[#This Row],[Nº Expediente de la plataforma de contratación]]</f>
        <v>#VALUE!</v>
      </c>
      <c r="T421" s="208" t="e">
        <f>Tabla13[[#This Row],[Nº Expediente de la plataforma de contratación]]</f>
        <v>#VALUE!</v>
      </c>
      <c r="U421" s="134" t="e">
        <f>Tabla13[[#This Row],[Importe IVA ]]</f>
        <v>#VALUE!</v>
      </c>
      <c r="V421" s="134" t="e">
        <f>Tabla13[[#This Row],[Importe de adjudicación (IVA INCLUIDO)]]</f>
        <v>#VALUE!</v>
      </c>
      <c r="W421" s="137"/>
    </row>
    <row r="422" spans="10:23">
      <c r="J422" s="24"/>
      <c r="S422" s="203" t="e">
        <f>Tabla13[[#This Row],[Título del contrato]]&amp;Tabla13[[#This Row],[Nº Expediente de la plataforma de contratación]]</f>
        <v>#VALUE!</v>
      </c>
      <c r="T422" s="208" t="e">
        <f>Tabla13[[#This Row],[Nº Expediente de la plataforma de contratación]]</f>
        <v>#VALUE!</v>
      </c>
      <c r="U422" s="134" t="e">
        <f>Tabla13[[#This Row],[Importe IVA ]]</f>
        <v>#VALUE!</v>
      </c>
      <c r="V422" s="134" t="e">
        <f>Tabla13[[#This Row],[Importe de adjudicación (IVA INCLUIDO)]]</f>
        <v>#VALUE!</v>
      </c>
      <c r="W422" s="137"/>
    </row>
    <row r="423" spans="10:23">
      <c r="J423" s="24"/>
      <c r="S423" s="203" t="e">
        <f>Tabla13[[#This Row],[Título del contrato]]&amp;Tabla13[[#This Row],[Nº Expediente de la plataforma de contratación]]</f>
        <v>#VALUE!</v>
      </c>
      <c r="T423" s="208" t="e">
        <f>Tabla13[[#This Row],[Nº Expediente de la plataforma de contratación]]</f>
        <v>#VALUE!</v>
      </c>
      <c r="U423" s="134" t="e">
        <f>Tabla13[[#This Row],[Importe IVA ]]</f>
        <v>#VALUE!</v>
      </c>
      <c r="V423" s="134" t="e">
        <f>Tabla13[[#This Row],[Importe de adjudicación (IVA INCLUIDO)]]</f>
        <v>#VALUE!</v>
      </c>
      <c r="W423" s="137"/>
    </row>
    <row r="424" spans="10:23">
      <c r="J424" s="24"/>
      <c r="S424" s="203" t="e">
        <f>Tabla13[[#This Row],[Título del contrato]]&amp;Tabla13[[#This Row],[Nº Expediente de la plataforma de contratación]]</f>
        <v>#VALUE!</v>
      </c>
      <c r="T424" s="208" t="e">
        <f>Tabla13[[#This Row],[Nº Expediente de la plataforma de contratación]]</f>
        <v>#VALUE!</v>
      </c>
      <c r="U424" s="134" t="e">
        <f>Tabla13[[#This Row],[Importe IVA ]]</f>
        <v>#VALUE!</v>
      </c>
      <c r="V424" s="134" t="e">
        <f>Tabla13[[#This Row],[Importe de adjudicación (IVA INCLUIDO)]]</f>
        <v>#VALUE!</v>
      </c>
      <c r="W424" s="137"/>
    </row>
    <row r="425" spans="10:23">
      <c r="J425" s="24"/>
      <c r="S425" s="203" t="e">
        <f>Tabla13[[#This Row],[Título del contrato]]&amp;Tabla13[[#This Row],[Nº Expediente de la plataforma de contratación]]</f>
        <v>#VALUE!</v>
      </c>
      <c r="T425" s="208" t="e">
        <f>Tabla13[[#This Row],[Nº Expediente de la plataforma de contratación]]</f>
        <v>#VALUE!</v>
      </c>
      <c r="U425" s="134" t="e">
        <f>Tabla13[[#This Row],[Importe IVA ]]</f>
        <v>#VALUE!</v>
      </c>
      <c r="V425" s="134" t="e">
        <f>Tabla13[[#This Row],[Importe de adjudicación (IVA INCLUIDO)]]</f>
        <v>#VALUE!</v>
      </c>
      <c r="W425" s="137"/>
    </row>
    <row r="426" spans="10:23">
      <c r="J426" s="24"/>
      <c r="S426" s="203" t="e">
        <f>Tabla13[[#This Row],[Título del contrato]]&amp;Tabla13[[#This Row],[Nº Expediente de la plataforma de contratación]]</f>
        <v>#VALUE!</v>
      </c>
      <c r="T426" s="208" t="e">
        <f>Tabla13[[#This Row],[Nº Expediente de la plataforma de contratación]]</f>
        <v>#VALUE!</v>
      </c>
      <c r="U426" s="134" t="e">
        <f>Tabla13[[#This Row],[Importe IVA ]]</f>
        <v>#VALUE!</v>
      </c>
      <c r="V426" s="134" t="e">
        <f>Tabla13[[#This Row],[Importe de adjudicación (IVA INCLUIDO)]]</f>
        <v>#VALUE!</v>
      </c>
      <c r="W426" s="137"/>
    </row>
    <row r="427" spans="10:23">
      <c r="J427" s="24"/>
      <c r="S427" s="203" t="e">
        <f>Tabla13[[#This Row],[Título del contrato]]&amp;Tabla13[[#This Row],[Nº Expediente de la plataforma de contratación]]</f>
        <v>#VALUE!</v>
      </c>
      <c r="T427" s="208" t="e">
        <f>Tabla13[[#This Row],[Nº Expediente de la plataforma de contratación]]</f>
        <v>#VALUE!</v>
      </c>
      <c r="U427" s="134" t="e">
        <f>Tabla13[[#This Row],[Importe IVA ]]</f>
        <v>#VALUE!</v>
      </c>
      <c r="V427" s="134" t="e">
        <f>Tabla13[[#This Row],[Importe de adjudicación (IVA INCLUIDO)]]</f>
        <v>#VALUE!</v>
      </c>
      <c r="W427" s="137"/>
    </row>
    <row r="428" spans="10:23">
      <c r="J428" s="24"/>
      <c r="S428" s="203" t="e">
        <f>Tabla13[[#This Row],[Título del contrato]]&amp;Tabla13[[#This Row],[Nº Expediente de la plataforma de contratación]]</f>
        <v>#VALUE!</v>
      </c>
      <c r="T428" s="208" t="e">
        <f>Tabla13[[#This Row],[Nº Expediente de la plataforma de contratación]]</f>
        <v>#VALUE!</v>
      </c>
      <c r="U428" s="134" t="e">
        <f>Tabla13[[#This Row],[Importe IVA ]]</f>
        <v>#VALUE!</v>
      </c>
      <c r="V428" s="134" t="e">
        <f>Tabla13[[#This Row],[Importe de adjudicación (IVA INCLUIDO)]]</f>
        <v>#VALUE!</v>
      </c>
      <c r="W428" s="137"/>
    </row>
    <row r="429" spans="10:23">
      <c r="J429" s="24"/>
      <c r="S429" s="203" t="e">
        <f>Tabla13[[#This Row],[Título del contrato]]&amp;Tabla13[[#This Row],[Nº Expediente de la plataforma de contratación]]</f>
        <v>#VALUE!</v>
      </c>
      <c r="T429" s="208" t="e">
        <f>Tabla13[[#This Row],[Nº Expediente de la plataforma de contratación]]</f>
        <v>#VALUE!</v>
      </c>
      <c r="U429" s="134" t="e">
        <f>Tabla13[[#This Row],[Importe IVA ]]</f>
        <v>#VALUE!</v>
      </c>
      <c r="V429" s="134" t="e">
        <f>Tabla13[[#This Row],[Importe de adjudicación (IVA INCLUIDO)]]</f>
        <v>#VALUE!</v>
      </c>
      <c r="W429" s="137"/>
    </row>
    <row r="430" spans="10:23">
      <c r="J430" s="24"/>
      <c r="S430" s="203" t="e">
        <f>Tabla13[[#This Row],[Título del contrato]]&amp;Tabla13[[#This Row],[Nº Expediente de la plataforma de contratación]]</f>
        <v>#VALUE!</v>
      </c>
      <c r="T430" s="208" t="e">
        <f>Tabla13[[#This Row],[Nº Expediente de la plataforma de contratación]]</f>
        <v>#VALUE!</v>
      </c>
      <c r="U430" s="134" t="e">
        <f>Tabla13[[#This Row],[Importe IVA ]]</f>
        <v>#VALUE!</v>
      </c>
      <c r="V430" s="134" t="e">
        <f>Tabla13[[#This Row],[Importe de adjudicación (IVA INCLUIDO)]]</f>
        <v>#VALUE!</v>
      </c>
      <c r="W430" s="137"/>
    </row>
    <row r="431" spans="10:23">
      <c r="J431" s="24"/>
      <c r="S431" s="203" t="e">
        <f>Tabla13[[#This Row],[Título del contrato]]&amp;Tabla13[[#This Row],[Nº Expediente de la plataforma de contratación]]</f>
        <v>#VALUE!</v>
      </c>
      <c r="T431" s="208" t="e">
        <f>Tabla13[[#This Row],[Nº Expediente de la plataforma de contratación]]</f>
        <v>#VALUE!</v>
      </c>
      <c r="U431" s="134" t="e">
        <f>Tabla13[[#This Row],[Importe IVA ]]</f>
        <v>#VALUE!</v>
      </c>
      <c r="V431" s="134" t="e">
        <f>Tabla13[[#This Row],[Importe de adjudicación (IVA INCLUIDO)]]</f>
        <v>#VALUE!</v>
      </c>
      <c r="W431" s="137"/>
    </row>
    <row r="432" spans="10:23">
      <c r="J432" s="24"/>
      <c r="S432" s="203" t="e">
        <f>Tabla13[[#This Row],[Título del contrato]]&amp;Tabla13[[#This Row],[Nº Expediente de la plataforma de contratación]]</f>
        <v>#VALUE!</v>
      </c>
      <c r="T432" s="208" t="e">
        <f>Tabla13[[#This Row],[Nº Expediente de la plataforma de contratación]]</f>
        <v>#VALUE!</v>
      </c>
      <c r="U432" s="134" t="e">
        <f>Tabla13[[#This Row],[Importe IVA ]]</f>
        <v>#VALUE!</v>
      </c>
      <c r="V432" s="134" t="e">
        <f>Tabla13[[#This Row],[Importe de adjudicación (IVA INCLUIDO)]]</f>
        <v>#VALUE!</v>
      </c>
      <c r="W432" s="137"/>
    </row>
    <row r="433" spans="10:23">
      <c r="J433" s="24"/>
      <c r="S433" s="203" t="e">
        <f>Tabla13[[#This Row],[Título del contrato]]&amp;Tabla13[[#This Row],[Nº Expediente de la plataforma de contratación]]</f>
        <v>#VALUE!</v>
      </c>
      <c r="T433" s="208" t="e">
        <f>Tabla13[[#This Row],[Nº Expediente de la plataforma de contratación]]</f>
        <v>#VALUE!</v>
      </c>
      <c r="U433" s="134" t="e">
        <f>Tabla13[[#This Row],[Importe IVA ]]</f>
        <v>#VALUE!</v>
      </c>
      <c r="V433" s="134" t="e">
        <f>Tabla13[[#This Row],[Importe de adjudicación (IVA INCLUIDO)]]</f>
        <v>#VALUE!</v>
      </c>
      <c r="W433" s="137"/>
    </row>
    <row r="434" spans="10:23">
      <c r="J434" s="24"/>
      <c r="S434" s="203" t="e">
        <f>Tabla13[[#This Row],[Título del contrato]]&amp;Tabla13[[#This Row],[Nº Expediente de la plataforma de contratación]]</f>
        <v>#VALUE!</v>
      </c>
      <c r="T434" s="208" t="e">
        <f>Tabla13[[#This Row],[Nº Expediente de la plataforma de contratación]]</f>
        <v>#VALUE!</v>
      </c>
      <c r="U434" s="134" t="e">
        <f>Tabla13[[#This Row],[Importe IVA ]]</f>
        <v>#VALUE!</v>
      </c>
      <c r="V434" s="134" t="e">
        <f>Tabla13[[#This Row],[Importe de adjudicación (IVA INCLUIDO)]]</f>
        <v>#VALUE!</v>
      </c>
      <c r="W434" s="137"/>
    </row>
    <row r="435" spans="10:23">
      <c r="J435" s="24"/>
      <c r="S435" s="203" t="e">
        <f>Tabla13[[#This Row],[Título del contrato]]&amp;Tabla13[[#This Row],[Nº Expediente de la plataforma de contratación]]</f>
        <v>#VALUE!</v>
      </c>
      <c r="T435" s="208" t="e">
        <f>Tabla13[[#This Row],[Nº Expediente de la plataforma de contratación]]</f>
        <v>#VALUE!</v>
      </c>
      <c r="U435" s="134" t="e">
        <f>Tabla13[[#This Row],[Importe IVA ]]</f>
        <v>#VALUE!</v>
      </c>
      <c r="V435" s="134" t="e">
        <f>Tabla13[[#This Row],[Importe de adjudicación (IVA INCLUIDO)]]</f>
        <v>#VALUE!</v>
      </c>
      <c r="W435" s="137"/>
    </row>
    <row r="436" spans="10:23">
      <c r="J436" s="24"/>
      <c r="S436" s="203" t="e">
        <f>Tabla13[[#This Row],[Título del contrato]]&amp;Tabla13[[#This Row],[Nº Expediente de la plataforma de contratación]]</f>
        <v>#VALUE!</v>
      </c>
      <c r="T436" s="208" t="e">
        <f>Tabla13[[#This Row],[Nº Expediente de la plataforma de contratación]]</f>
        <v>#VALUE!</v>
      </c>
      <c r="U436" s="134" t="e">
        <f>Tabla13[[#This Row],[Importe IVA ]]</f>
        <v>#VALUE!</v>
      </c>
      <c r="V436" s="134" t="e">
        <f>Tabla13[[#This Row],[Importe de adjudicación (IVA INCLUIDO)]]</f>
        <v>#VALUE!</v>
      </c>
      <c r="W436" s="137"/>
    </row>
    <row r="437" spans="10:23">
      <c r="J437" s="24"/>
      <c r="S437" s="203" t="e">
        <f>Tabla13[[#This Row],[Título del contrato]]&amp;Tabla13[[#This Row],[Nº Expediente de la plataforma de contratación]]</f>
        <v>#VALUE!</v>
      </c>
      <c r="T437" s="208" t="e">
        <f>Tabla13[[#This Row],[Nº Expediente de la plataforma de contratación]]</f>
        <v>#VALUE!</v>
      </c>
      <c r="U437" s="134" t="e">
        <f>Tabla13[[#This Row],[Importe IVA ]]</f>
        <v>#VALUE!</v>
      </c>
      <c r="V437" s="134" t="e">
        <f>Tabla13[[#This Row],[Importe de adjudicación (IVA INCLUIDO)]]</f>
        <v>#VALUE!</v>
      </c>
      <c r="W437" s="137"/>
    </row>
    <row r="438" spans="10:23">
      <c r="J438" s="24"/>
      <c r="S438" s="203" t="e">
        <f>Tabla13[[#This Row],[Título del contrato]]&amp;Tabla13[[#This Row],[Nº Expediente de la plataforma de contratación]]</f>
        <v>#VALUE!</v>
      </c>
      <c r="T438" s="208" t="e">
        <f>Tabla13[[#This Row],[Nº Expediente de la plataforma de contratación]]</f>
        <v>#VALUE!</v>
      </c>
      <c r="U438" s="134" t="e">
        <f>Tabla13[[#This Row],[Importe IVA ]]</f>
        <v>#VALUE!</v>
      </c>
      <c r="V438" s="134" t="e">
        <f>Tabla13[[#This Row],[Importe de adjudicación (IVA INCLUIDO)]]</f>
        <v>#VALUE!</v>
      </c>
      <c r="W438" s="137"/>
    </row>
    <row r="439" spans="10:23">
      <c r="J439" s="24"/>
      <c r="S439" s="203" t="e">
        <f>Tabla13[[#This Row],[Título del contrato]]&amp;Tabla13[[#This Row],[Nº Expediente de la plataforma de contratación]]</f>
        <v>#VALUE!</v>
      </c>
      <c r="T439" s="208" t="e">
        <f>Tabla13[[#This Row],[Nº Expediente de la plataforma de contratación]]</f>
        <v>#VALUE!</v>
      </c>
      <c r="U439" s="134" t="e">
        <f>Tabla13[[#This Row],[Importe IVA ]]</f>
        <v>#VALUE!</v>
      </c>
      <c r="V439" s="134" t="e">
        <f>Tabla13[[#This Row],[Importe de adjudicación (IVA INCLUIDO)]]</f>
        <v>#VALUE!</v>
      </c>
      <c r="W439" s="137"/>
    </row>
    <row r="440" spans="10:23">
      <c r="J440" s="24"/>
      <c r="S440" s="203" t="e">
        <f>Tabla13[[#This Row],[Título del contrato]]&amp;Tabla13[[#This Row],[Nº Expediente de la plataforma de contratación]]</f>
        <v>#VALUE!</v>
      </c>
      <c r="T440" s="208" t="e">
        <f>Tabla13[[#This Row],[Nº Expediente de la plataforma de contratación]]</f>
        <v>#VALUE!</v>
      </c>
      <c r="U440" s="134" t="e">
        <f>Tabla13[[#This Row],[Importe IVA ]]</f>
        <v>#VALUE!</v>
      </c>
      <c r="V440" s="134" t="e">
        <f>Tabla13[[#This Row],[Importe de adjudicación (IVA INCLUIDO)]]</f>
        <v>#VALUE!</v>
      </c>
      <c r="W440" s="137"/>
    </row>
    <row r="441" spans="10:23">
      <c r="J441" s="24"/>
      <c r="S441" s="203" t="e">
        <f>Tabla13[[#This Row],[Título del contrato]]&amp;Tabla13[[#This Row],[Nº Expediente de la plataforma de contratación]]</f>
        <v>#VALUE!</v>
      </c>
      <c r="T441" s="208" t="e">
        <f>Tabla13[[#This Row],[Nº Expediente de la plataforma de contratación]]</f>
        <v>#VALUE!</v>
      </c>
      <c r="U441" s="134" t="e">
        <f>Tabla13[[#This Row],[Importe IVA ]]</f>
        <v>#VALUE!</v>
      </c>
      <c r="V441" s="134" t="e">
        <f>Tabla13[[#This Row],[Importe de adjudicación (IVA INCLUIDO)]]</f>
        <v>#VALUE!</v>
      </c>
      <c r="W441" s="137"/>
    </row>
    <row r="442" spans="10:23">
      <c r="J442" s="24"/>
      <c r="S442" s="203" t="e">
        <f>Tabla13[[#This Row],[Título del contrato]]&amp;Tabla13[[#This Row],[Nº Expediente de la plataforma de contratación]]</f>
        <v>#VALUE!</v>
      </c>
      <c r="T442" s="208" t="e">
        <f>Tabla13[[#This Row],[Nº Expediente de la plataforma de contratación]]</f>
        <v>#VALUE!</v>
      </c>
      <c r="U442" s="134" t="e">
        <f>Tabla13[[#This Row],[Importe IVA ]]</f>
        <v>#VALUE!</v>
      </c>
      <c r="V442" s="134" t="e">
        <f>Tabla13[[#This Row],[Importe de adjudicación (IVA INCLUIDO)]]</f>
        <v>#VALUE!</v>
      </c>
      <c r="W442" s="137"/>
    </row>
    <row r="443" spans="10:23">
      <c r="J443" s="24"/>
      <c r="S443" s="203" t="e">
        <f>Tabla13[[#This Row],[Título del contrato]]&amp;Tabla13[[#This Row],[Nº Expediente de la plataforma de contratación]]</f>
        <v>#VALUE!</v>
      </c>
      <c r="T443" s="208" t="e">
        <f>Tabla13[[#This Row],[Nº Expediente de la plataforma de contratación]]</f>
        <v>#VALUE!</v>
      </c>
      <c r="U443" s="134" t="e">
        <f>Tabla13[[#This Row],[Importe IVA ]]</f>
        <v>#VALUE!</v>
      </c>
      <c r="V443" s="134" t="e">
        <f>Tabla13[[#This Row],[Importe de adjudicación (IVA INCLUIDO)]]</f>
        <v>#VALUE!</v>
      </c>
      <c r="W443" s="137"/>
    </row>
    <row r="444" spans="10:23">
      <c r="J444" s="24"/>
      <c r="S444" s="203" t="e">
        <f>Tabla13[[#This Row],[Título del contrato]]&amp;Tabla13[[#This Row],[Nº Expediente de la plataforma de contratación]]</f>
        <v>#VALUE!</v>
      </c>
      <c r="T444" s="208" t="e">
        <f>Tabla13[[#This Row],[Nº Expediente de la plataforma de contratación]]</f>
        <v>#VALUE!</v>
      </c>
      <c r="U444" s="134" t="e">
        <f>Tabla13[[#This Row],[Importe IVA ]]</f>
        <v>#VALUE!</v>
      </c>
      <c r="V444" s="134" t="e">
        <f>Tabla13[[#This Row],[Importe de adjudicación (IVA INCLUIDO)]]</f>
        <v>#VALUE!</v>
      </c>
      <c r="W444" s="137"/>
    </row>
    <row r="445" spans="10:23">
      <c r="J445" s="24"/>
      <c r="S445" s="203" t="e">
        <f>Tabla13[[#This Row],[Título del contrato]]&amp;Tabla13[[#This Row],[Nº Expediente de la plataforma de contratación]]</f>
        <v>#VALUE!</v>
      </c>
      <c r="T445" s="208" t="e">
        <f>Tabla13[[#This Row],[Nº Expediente de la plataforma de contratación]]</f>
        <v>#VALUE!</v>
      </c>
      <c r="U445" s="134" t="e">
        <f>Tabla13[[#This Row],[Importe IVA ]]</f>
        <v>#VALUE!</v>
      </c>
      <c r="V445" s="134" t="e">
        <f>Tabla13[[#This Row],[Importe de adjudicación (IVA INCLUIDO)]]</f>
        <v>#VALUE!</v>
      </c>
      <c r="W445" s="137"/>
    </row>
    <row r="446" spans="10:23">
      <c r="J446" s="24"/>
      <c r="S446" s="203" t="e">
        <f>Tabla13[[#This Row],[Título del contrato]]&amp;Tabla13[[#This Row],[Nº Expediente de la plataforma de contratación]]</f>
        <v>#VALUE!</v>
      </c>
      <c r="T446" s="208" t="e">
        <f>Tabla13[[#This Row],[Nº Expediente de la plataforma de contratación]]</f>
        <v>#VALUE!</v>
      </c>
      <c r="U446" s="134" t="e">
        <f>Tabla13[[#This Row],[Importe IVA ]]</f>
        <v>#VALUE!</v>
      </c>
      <c r="V446" s="134" t="e">
        <f>Tabla13[[#This Row],[Importe de adjudicación (IVA INCLUIDO)]]</f>
        <v>#VALUE!</v>
      </c>
      <c r="W446" s="137"/>
    </row>
    <row r="447" spans="10:23">
      <c r="J447" s="24"/>
      <c r="S447" s="203" t="e">
        <f>Tabla13[[#This Row],[Título del contrato]]&amp;Tabla13[[#This Row],[Nº Expediente de la plataforma de contratación]]</f>
        <v>#VALUE!</v>
      </c>
      <c r="T447" s="208" t="e">
        <f>Tabla13[[#This Row],[Nº Expediente de la plataforma de contratación]]</f>
        <v>#VALUE!</v>
      </c>
      <c r="U447" s="134" t="e">
        <f>Tabla13[[#This Row],[Importe IVA ]]</f>
        <v>#VALUE!</v>
      </c>
      <c r="V447" s="134" t="e">
        <f>Tabla13[[#This Row],[Importe de adjudicación (IVA INCLUIDO)]]</f>
        <v>#VALUE!</v>
      </c>
      <c r="W447" s="137"/>
    </row>
    <row r="448" spans="10:23">
      <c r="J448" s="24"/>
      <c r="S448" s="203" t="e">
        <f>Tabla13[[#This Row],[Título del contrato]]&amp;Tabla13[[#This Row],[Nº Expediente de la plataforma de contratación]]</f>
        <v>#VALUE!</v>
      </c>
      <c r="T448" s="208" t="e">
        <f>Tabla13[[#This Row],[Nº Expediente de la plataforma de contratación]]</f>
        <v>#VALUE!</v>
      </c>
      <c r="U448" s="134" t="e">
        <f>Tabla13[[#This Row],[Importe IVA ]]</f>
        <v>#VALUE!</v>
      </c>
      <c r="V448" s="134" t="e">
        <f>Tabla13[[#This Row],[Importe de adjudicación (IVA INCLUIDO)]]</f>
        <v>#VALUE!</v>
      </c>
      <c r="W448" s="137"/>
    </row>
    <row r="449" spans="10:23">
      <c r="J449" s="24"/>
      <c r="S449" s="203" t="e">
        <f>Tabla13[[#This Row],[Título del contrato]]&amp;Tabla13[[#This Row],[Nº Expediente de la plataforma de contratación]]</f>
        <v>#VALUE!</v>
      </c>
      <c r="T449" s="208" t="e">
        <f>Tabla13[[#This Row],[Nº Expediente de la plataforma de contratación]]</f>
        <v>#VALUE!</v>
      </c>
      <c r="U449" s="134" t="e">
        <f>Tabla13[[#This Row],[Importe IVA ]]</f>
        <v>#VALUE!</v>
      </c>
      <c r="V449" s="134" t="e">
        <f>Tabla13[[#This Row],[Importe de adjudicación (IVA INCLUIDO)]]</f>
        <v>#VALUE!</v>
      </c>
      <c r="W449" s="137"/>
    </row>
    <row r="450" spans="10:23">
      <c r="J450" s="24"/>
      <c r="S450" s="203" t="e">
        <f>Tabla13[[#This Row],[Título del contrato]]&amp;Tabla13[[#This Row],[Nº Expediente de la plataforma de contratación]]</f>
        <v>#VALUE!</v>
      </c>
      <c r="T450" s="208" t="e">
        <f>Tabla13[[#This Row],[Nº Expediente de la plataforma de contratación]]</f>
        <v>#VALUE!</v>
      </c>
      <c r="U450" s="134" t="e">
        <f>Tabla13[[#This Row],[Importe IVA ]]</f>
        <v>#VALUE!</v>
      </c>
      <c r="V450" s="134" t="e">
        <f>Tabla13[[#This Row],[Importe de adjudicación (IVA INCLUIDO)]]</f>
        <v>#VALUE!</v>
      </c>
      <c r="W450" s="137"/>
    </row>
    <row r="451" spans="10:23">
      <c r="J451" s="24"/>
      <c r="S451" s="203" t="e">
        <f>Tabla13[[#This Row],[Título del contrato]]&amp;Tabla13[[#This Row],[Nº Expediente de la plataforma de contratación]]</f>
        <v>#VALUE!</v>
      </c>
      <c r="T451" s="208" t="e">
        <f>Tabla13[[#This Row],[Nº Expediente de la plataforma de contratación]]</f>
        <v>#VALUE!</v>
      </c>
      <c r="U451" s="134" t="e">
        <f>Tabla13[[#This Row],[Importe IVA ]]</f>
        <v>#VALUE!</v>
      </c>
      <c r="V451" s="134" t="e">
        <f>Tabla13[[#This Row],[Importe de adjudicación (IVA INCLUIDO)]]</f>
        <v>#VALUE!</v>
      </c>
      <c r="W451" s="137"/>
    </row>
    <row r="452" spans="10:23">
      <c r="J452" s="24"/>
      <c r="S452" s="203" t="e">
        <f>Tabla13[[#This Row],[Título del contrato]]&amp;Tabla13[[#This Row],[Nº Expediente de la plataforma de contratación]]</f>
        <v>#VALUE!</v>
      </c>
      <c r="T452" s="208" t="e">
        <f>Tabla13[[#This Row],[Nº Expediente de la plataforma de contratación]]</f>
        <v>#VALUE!</v>
      </c>
      <c r="U452" s="134" t="e">
        <f>Tabla13[[#This Row],[Importe IVA ]]</f>
        <v>#VALUE!</v>
      </c>
      <c r="V452" s="134" t="e">
        <f>Tabla13[[#This Row],[Importe de adjudicación (IVA INCLUIDO)]]</f>
        <v>#VALUE!</v>
      </c>
      <c r="W452" s="137"/>
    </row>
    <row r="453" spans="10:23">
      <c r="J453" s="24"/>
      <c r="S453" s="203" t="e">
        <f>Tabla13[[#This Row],[Título del contrato]]&amp;Tabla13[[#This Row],[Nº Expediente de la plataforma de contratación]]</f>
        <v>#VALUE!</v>
      </c>
      <c r="T453" s="208" t="e">
        <f>Tabla13[[#This Row],[Nº Expediente de la plataforma de contratación]]</f>
        <v>#VALUE!</v>
      </c>
      <c r="U453" s="134" t="e">
        <f>Tabla13[[#This Row],[Importe IVA ]]</f>
        <v>#VALUE!</v>
      </c>
      <c r="V453" s="134" t="e">
        <f>Tabla13[[#This Row],[Importe de adjudicación (IVA INCLUIDO)]]</f>
        <v>#VALUE!</v>
      </c>
      <c r="W453" s="137"/>
    </row>
    <row r="454" spans="10:23">
      <c r="J454" s="24"/>
      <c r="S454" s="203" t="e">
        <f>Tabla13[[#This Row],[Título del contrato]]&amp;Tabla13[[#This Row],[Nº Expediente de la plataforma de contratación]]</f>
        <v>#VALUE!</v>
      </c>
      <c r="T454" s="208" t="e">
        <f>Tabla13[[#This Row],[Nº Expediente de la plataforma de contratación]]</f>
        <v>#VALUE!</v>
      </c>
      <c r="U454" s="134" t="e">
        <f>Tabla13[[#This Row],[Importe IVA ]]</f>
        <v>#VALUE!</v>
      </c>
      <c r="V454" s="134" t="e">
        <f>Tabla13[[#This Row],[Importe de adjudicación (IVA INCLUIDO)]]</f>
        <v>#VALUE!</v>
      </c>
      <c r="W454" s="137"/>
    </row>
    <row r="455" spans="10:23">
      <c r="J455" s="24"/>
      <c r="S455" s="203" t="e">
        <f>Tabla13[[#This Row],[Título del contrato]]&amp;Tabla13[[#This Row],[Nº Expediente de la plataforma de contratación]]</f>
        <v>#VALUE!</v>
      </c>
      <c r="T455" s="208" t="e">
        <f>Tabla13[[#This Row],[Nº Expediente de la plataforma de contratación]]</f>
        <v>#VALUE!</v>
      </c>
      <c r="U455" s="134" t="e">
        <f>Tabla13[[#This Row],[Importe IVA ]]</f>
        <v>#VALUE!</v>
      </c>
      <c r="V455" s="134" t="e">
        <f>Tabla13[[#This Row],[Importe de adjudicación (IVA INCLUIDO)]]</f>
        <v>#VALUE!</v>
      </c>
      <c r="W455" s="137"/>
    </row>
    <row r="456" spans="10:23">
      <c r="J456" s="24"/>
      <c r="S456" s="203" t="e">
        <f>Tabla13[[#This Row],[Título del contrato]]&amp;Tabla13[[#This Row],[Nº Expediente de la plataforma de contratación]]</f>
        <v>#VALUE!</v>
      </c>
      <c r="T456" s="208" t="e">
        <f>Tabla13[[#This Row],[Nº Expediente de la plataforma de contratación]]</f>
        <v>#VALUE!</v>
      </c>
      <c r="U456" s="134" t="e">
        <f>Tabla13[[#This Row],[Importe IVA ]]</f>
        <v>#VALUE!</v>
      </c>
      <c r="V456" s="134" t="e">
        <f>Tabla13[[#This Row],[Importe de adjudicación (IVA INCLUIDO)]]</f>
        <v>#VALUE!</v>
      </c>
      <c r="W456" s="137"/>
    </row>
    <row r="457" spans="10:23">
      <c r="J457" s="24"/>
      <c r="S457" s="203" t="e">
        <f>Tabla13[[#This Row],[Título del contrato]]&amp;Tabla13[[#This Row],[Nº Expediente de la plataforma de contratación]]</f>
        <v>#VALUE!</v>
      </c>
      <c r="T457" s="208" t="e">
        <f>Tabla13[[#This Row],[Nº Expediente de la plataforma de contratación]]</f>
        <v>#VALUE!</v>
      </c>
      <c r="U457" s="134" t="e">
        <f>Tabla13[[#This Row],[Importe IVA ]]</f>
        <v>#VALUE!</v>
      </c>
      <c r="V457" s="134" t="e">
        <f>Tabla13[[#This Row],[Importe de adjudicación (IVA INCLUIDO)]]</f>
        <v>#VALUE!</v>
      </c>
      <c r="W457" s="137"/>
    </row>
    <row r="458" spans="10:23">
      <c r="J458" s="24"/>
      <c r="S458" s="203" t="e">
        <f>Tabla13[[#This Row],[Título del contrato]]&amp;Tabla13[[#This Row],[Nº Expediente de la plataforma de contratación]]</f>
        <v>#VALUE!</v>
      </c>
      <c r="T458" s="208" t="e">
        <f>Tabla13[[#This Row],[Nº Expediente de la plataforma de contratación]]</f>
        <v>#VALUE!</v>
      </c>
      <c r="U458" s="134" t="e">
        <f>Tabla13[[#This Row],[Importe IVA ]]</f>
        <v>#VALUE!</v>
      </c>
      <c r="V458" s="134" t="e">
        <f>Tabla13[[#This Row],[Importe de adjudicación (IVA INCLUIDO)]]</f>
        <v>#VALUE!</v>
      </c>
      <c r="W458" s="137"/>
    </row>
    <row r="459" spans="10:23">
      <c r="J459" s="24"/>
      <c r="S459" s="203" t="e">
        <f>Tabla13[[#This Row],[Título del contrato]]&amp;Tabla13[[#This Row],[Nº Expediente de la plataforma de contratación]]</f>
        <v>#VALUE!</v>
      </c>
      <c r="T459" s="208" t="e">
        <f>Tabla13[[#This Row],[Nº Expediente de la plataforma de contratación]]</f>
        <v>#VALUE!</v>
      </c>
      <c r="U459" s="134" t="e">
        <f>Tabla13[[#This Row],[Importe IVA ]]</f>
        <v>#VALUE!</v>
      </c>
      <c r="V459" s="134" t="e">
        <f>Tabla13[[#This Row],[Importe de adjudicación (IVA INCLUIDO)]]</f>
        <v>#VALUE!</v>
      </c>
      <c r="W459" s="137"/>
    </row>
    <row r="460" spans="10:23">
      <c r="J460" s="24"/>
      <c r="S460" s="203" t="e">
        <f>Tabla13[[#This Row],[Título del contrato]]&amp;Tabla13[[#This Row],[Nº Expediente de la plataforma de contratación]]</f>
        <v>#VALUE!</v>
      </c>
      <c r="T460" s="208" t="e">
        <f>Tabla13[[#This Row],[Nº Expediente de la plataforma de contratación]]</f>
        <v>#VALUE!</v>
      </c>
      <c r="U460" s="134" t="e">
        <f>Tabla13[[#This Row],[Importe IVA ]]</f>
        <v>#VALUE!</v>
      </c>
      <c r="V460" s="134" t="e">
        <f>Tabla13[[#This Row],[Importe de adjudicación (IVA INCLUIDO)]]</f>
        <v>#VALUE!</v>
      </c>
      <c r="W460" s="137"/>
    </row>
    <row r="461" spans="10:23">
      <c r="J461" s="24"/>
      <c r="S461" s="203" t="e">
        <f>Tabla13[[#This Row],[Título del contrato]]&amp;Tabla13[[#This Row],[Nº Expediente de la plataforma de contratación]]</f>
        <v>#VALUE!</v>
      </c>
      <c r="T461" s="208" t="e">
        <f>Tabla13[[#This Row],[Nº Expediente de la plataforma de contratación]]</f>
        <v>#VALUE!</v>
      </c>
      <c r="U461" s="134" t="e">
        <f>Tabla13[[#This Row],[Importe IVA ]]</f>
        <v>#VALUE!</v>
      </c>
      <c r="V461" s="134" t="e">
        <f>Tabla13[[#This Row],[Importe de adjudicación (IVA INCLUIDO)]]</f>
        <v>#VALUE!</v>
      </c>
      <c r="W461" s="137"/>
    </row>
    <row r="462" spans="10:23">
      <c r="J462" s="24"/>
      <c r="S462" s="203" t="e">
        <f>Tabla13[[#This Row],[Título del contrato]]&amp;Tabla13[[#This Row],[Nº Expediente de la plataforma de contratación]]</f>
        <v>#VALUE!</v>
      </c>
      <c r="T462" s="208" t="e">
        <f>Tabla13[[#This Row],[Nº Expediente de la plataforma de contratación]]</f>
        <v>#VALUE!</v>
      </c>
      <c r="U462" s="134" t="e">
        <f>Tabla13[[#This Row],[Importe IVA ]]</f>
        <v>#VALUE!</v>
      </c>
      <c r="V462" s="134" t="e">
        <f>Tabla13[[#This Row],[Importe de adjudicación (IVA INCLUIDO)]]</f>
        <v>#VALUE!</v>
      </c>
      <c r="W462" s="137"/>
    </row>
    <row r="463" spans="10:23">
      <c r="J463" s="24"/>
      <c r="S463" s="203" t="e">
        <f>Tabla13[[#This Row],[Título del contrato]]&amp;Tabla13[[#This Row],[Nº Expediente de la plataforma de contratación]]</f>
        <v>#VALUE!</v>
      </c>
      <c r="T463" s="208" t="e">
        <f>Tabla13[[#This Row],[Nº Expediente de la plataforma de contratación]]</f>
        <v>#VALUE!</v>
      </c>
      <c r="U463" s="134" t="e">
        <f>Tabla13[[#This Row],[Importe IVA ]]</f>
        <v>#VALUE!</v>
      </c>
      <c r="V463" s="134" t="e">
        <f>Tabla13[[#This Row],[Importe de adjudicación (IVA INCLUIDO)]]</f>
        <v>#VALUE!</v>
      </c>
      <c r="W463" s="137"/>
    </row>
    <row r="464" spans="10:23">
      <c r="J464" s="24"/>
      <c r="S464" s="203" t="e">
        <f>Tabla13[[#This Row],[Título del contrato]]&amp;Tabla13[[#This Row],[Nº Expediente de la plataforma de contratación]]</f>
        <v>#VALUE!</v>
      </c>
      <c r="T464" s="208" t="e">
        <f>Tabla13[[#This Row],[Nº Expediente de la plataforma de contratación]]</f>
        <v>#VALUE!</v>
      </c>
      <c r="U464" s="134" t="e">
        <f>Tabla13[[#This Row],[Importe IVA ]]</f>
        <v>#VALUE!</v>
      </c>
      <c r="V464" s="134" t="e">
        <f>Tabla13[[#This Row],[Importe de adjudicación (IVA INCLUIDO)]]</f>
        <v>#VALUE!</v>
      </c>
      <c r="W464" s="137"/>
    </row>
    <row r="465" spans="10:23">
      <c r="J465" s="24"/>
      <c r="S465" s="203" t="e">
        <f>Tabla13[[#This Row],[Título del contrato]]&amp;Tabla13[[#This Row],[Nº Expediente de la plataforma de contratación]]</f>
        <v>#VALUE!</v>
      </c>
      <c r="T465" s="208" t="e">
        <f>Tabla13[[#This Row],[Nº Expediente de la plataforma de contratación]]</f>
        <v>#VALUE!</v>
      </c>
      <c r="U465" s="134" t="e">
        <f>Tabla13[[#This Row],[Importe IVA ]]</f>
        <v>#VALUE!</v>
      </c>
      <c r="V465" s="134" t="e">
        <f>Tabla13[[#This Row],[Importe de adjudicación (IVA INCLUIDO)]]</f>
        <v>#VALUE!</v>
      </c>
      <c r="W465" s="137"/>
    </row>
    <row r="466" spans="10:23">
      <c r="J466" s="24"/>
      <c r="S466" s="203" t="e">
        <f>Tabla13[[#This Row],[Título del contrato]]&amp;Tabla13[[#This Row],[Nº Expediente de la plataforma de contratación]]</f>
        <v>#VALUE!</v>
      </c>
      <c r="T466" s="208" t="e">
        <f>Tabla13[[#This Row],[Nº Expediente de la plataforma de contratación]]</f>
        <v>#VALUE!</v>
      </c>
      <c r="U466" s="134" t="e">
        <f>Tabla13[[#This Row],[Importe IVA ]]</f>
        <v>#VALUE!</v>
      </c>
      <c r="V466" s="134" t="e">
        <f>Tabla13[[#This Row],[Importe de adjudicación (IVA INCLUIDO)]]</f>
        <v>#VALUE!</v>
      </c>
      <c r="W466" s="137"/>
    </row>
    <row r="467" spans="10:23">
      <c r="J467" s="24"/>
      <c r="S467" s="203" t="e">
        <f>Tabla13[[#This Row],[Título del contrato]]&amp;Tabla13[[#This Row],[Nº Expediente de la plataforma de contratación]]</f>
        <v>#VALUE!</v>
      </c>
      <c r="T467" s="208" t="e">
        <f>Tabla13[[#This Row],[Nº Expediente de la plataforma de contratación]]</f>
        <v>#VALUE!</v>
      </c>
      <c r="U467" s="134" t="e">
        <f>Tabla13[[#This Row],[Importe IVA ]]</f>
        <v>#VALUE!</v>
      </c>
      <c r="V467" s="134" t="e">
        <f>Tabla13[[#This Row],[Importe de adjudicación (IVA INCLUIDO)]]</f>
        <v>#VALUE!</v>
      </c>
      <c r="W467" s="137"/>
    </row>
    <row r="468" spans="10:23">
      <c r="J468" s="24"/>
      <c r="S468" s="203" t="e">
        <f>Tabla13[[#This Row],[Título del contrato]]&amp;Tabla13[[#This Row],[Nº Expediente de la plataforma de contratación]]</f>
        <v>#VALUE!</v>
      </c>
      <c r="T468" s="208" t="e">
        <f>Tabla13[[#This Row],[Nº Expediente de la plataforma de contratación]]</f>
        <v>#VALUE!</v>
      </c>
      <c r="U468" s="134" t="e">
        <f>Tabla13[[#This Row],[Importe IVA ]]</f>
        <v>#VALUE!</v>
      </c>
      <c r="V468" s="134" t="e">
        <f>Tabla13[[#This Row],[Importe de adjudicación (IVA INCLUIDO)]]</f>
        <v>#VALUE!</v>
      </c>
      <c r="W468" s="137"/>
    </row>
    <row r="469" spans="10:23">
      <c r="J469" s="24"/>
      <c r="S469" s="203" t="e">
        <f>Tabla13[[#This Row],[Título del contrato]]&amp;Tabla13[[#This Row],[Nº Expediente de la plataforma de contratación]]</f>
        <v>#VALUE!</v>
      </c>
      <c r="T469" s="208" t="e">
        <f>Tabla13[[#This Row],[Nº Expediente de la plataforma de contratación]]</f>
        <v>#VALUE!</v>
      </c>
      <c r="U469" s="134" t="e">
        <f>Tabla13[[#This Row],[Importe IVA ]]</f>
        <v>#VALUE!</v>
      </c>
      <c r="V469" s="134" t="e">
        <f>Tabla13[[#This Row],[Importe de adjudicación (IVA INCLUIDO)]]</f>
        <v>#VALUE!</v>
      </c>
      <c r="W469" s="137"/>
    </row>
    <row r="470" spans="10:23">
      <c r="J470" s="24"/>
      <c r="S470" s="203" t="e">
        <f>Tabla13[[#This Row],[Título del contrato]]&amp;Tabla13[[#This Row],[Nº Expediente de la plataforma de contratación]]</f>
        <v>#VALUE!</v>
      </c>
      <c r="T470" s="208" t="e">
        <f>Tabla13[[#This Row],[Nº Expediente de la plataforma de contratación]]</f>
        <v>#VALUE!</v>
      </c>
      <c r="U470" s="134" t="e">
        <f>Tabla13[[#This Row],[Importe IVA ]]</f>
        <v>#VALUE!</v>
      </c>
      <c r="V470" s="134" t="e">
        <f>Tabla13[[#This Row],[Importe de adjudicación (IVA INCLUIDO)]]</f>
        <v>#VALUE!</v>
      </c>
      <c r="W470" s="137"/>
    </row>
    <row r="471" spans="10:23">
      <c r="J471" s="24"/>
      <c r="S471" s="203" t="e">
        <f>Tabla13[[#This Row],[Título del contrato]]&amp;Tabla13[[#This Row],[Nº Expediente de la plataforma de contratación]]</f>
        <v>#VALUE!</v>
      </c>
      <c r="T471" s="208" t="e">
        <f>Tabla13[[#This Row],[Nº Expediente de la plataforma de contratación]]</f>
        <v>#VALUE!</v>
      </c>
      <c r="U471" s="134" t="e">
        <f>Tabla13[[#This Row],[Importe IVA ]]</f>
        <v>#VALUE!</v>
      </c>
      <c r="V471" s="134" t="e">
        <f>Tabla13[[#This Row],[Importe de adjudicación (IVA INCLUIDO)]]</f>
        <v>#VALUE!</v>
      </c>
      <c r="W471" s="137"/>
    </row>
    <row r="472" spans="10:23">
      <c r="J472" s="24"/>
      <c r="S472" s="203" t="e">
        <f>Tabla13[[#This Row],[Título del contrato]]&amp;Tabla13[[#This Row],[Nº Expediente de la plataforma de contratación]]</f>
        <v>#VALUE!</v>
      </c>
      <c r="T472" s="208" t="e">
        <f>Tabla13[[#This Row],[Nº Expediente de la plataforma de contratación]]</f>
        <v>#VALUE!</v>
      </c>
      <c r="U472" s="134" t="e">
        <f>Tabla13[[#This Row],[Importe IVA ]]</f>
        <v>#VALUE!</v>
      </c>
      <c r="V472" s="134" t="e">
        <f>Tabla13[[#This Row],[Importe de adjudicación (IVA INCLUIDO)]]</f>
        <v>#VALUE!</v>
      </c>
      <c r="W472" s="137"/>
    </row>
    <row r="473" spans="10:23">
      <c r="J473" s="24"/>
      <c r="S473" s="203" t="e">
        <f>Tabla13[[#This Row],[Título del contrato]]&amp;Tabla13[[#This Row],[Nº Expediente de la plataforma de contratación]]</f>
        <v>#VALUE!</v>
      </c>
      <c r="T473" s="208" t="e">
        <f>Tabla13[[#This Row],[Nº Expediente de la plataforma de contratación]]</f>
        <v>#VALUE!</v>
      </c>
      <c r="U473" s="134" t="e">
        <f>Tabla13[[#This Row],[Importe IVA ]]</f>
        <v>#VALUE!</v>
      </c>
      <c r="V473" s="134" t="e">
        <f>Tabla13[[#This Row],[Importe de adjudicación (IVA INCLUIDO)]]</f>
        <v>#VALUE!</v>
      </c>
      <c r="W473" s="137"/>
    </row>
    <row r="474" spans="10:23">
      <c r="J474" s="24"/>
      <c r="S474" s="203" t="e">
        <f>Tabla13[[#This Row],[Título del contrato]]&amp;Tabla13[[#This Row],[Nº Expediente de la plataforma de contratación]]</f>
        <v>#VALUE!</v>
      </c>
      <c r="T474" s="208" t="e">
        <f>Tabla13[[#This Row],[Nº Expediente de la plataforma de contratación]]</f>
        <v>#VALUE!</v>
      </c>
      <c r="U474" s="134" t="e">
        <f>Tabla13[[#This Row],[Importe IVA ]]</f>
        <v>#VALUE!</v>
      </c>
      <c r="V474" s="134" t="e">
        <f>Tabla13[[#This Row],[Importe de adjudicación (IVA INCLUIDO)]]</f>
        <v>#VALUE!</v>
      </c>
      <c r="W474" s="137"/>
    </row>
    <row r="475" spans="10:23">
      <c r="J475" s="24"/>
      <c r="S475" s="203" t="e">
        <f>Tabla13[[#This Row],[Título del contrato]]&amp;Tabla13[[#This Row],[Nº Expediente de la plataforma de contratación]]</f>
        <v>#VALUE!</v>
      </c>
      <c r="T475" s="208" t="e">
        <f>Tabla13[[#This Row],[Nº Expediente de la plataforma de contratación]]</f>
        <v>#VALUE!</v>
      </c>
      <c r="U475" s="134" t="e">
        <f>Tabla13[[#This Row],[Importe IVA ]]</f>
        <v>#VALUE!</v>
      </c>
      <c r="V475" s="134" t="e">
        <f>Tabla13[[#This Row],[Importe de adjudicación (IVA INCLUIDO)]]</f>
        <v>#VALUE!</v>
      </c>
      <c r="W475" s="137"/>
    </row>
    <row r="476" spans="10:23">
      <c r="J476" s="24"/>
      <c r="S476" s="203" t="e">
        <f>Tabla13[[#This Row],[Título del contrato]]&amp;Tabla13[[#This Row],[Nº Expediente de la plataforma de contratación]]</f>
        <v>#VALUE!</v>
      </c>
      <c r="T476" s="208" t="e">
        <f>Tabla13[[#This Row],[Nº Expediente de la plataforma de contratación]]</f>
        <v>#VALUE!</v>
      </c>
      <c r="U476" s="134" t="e">
        <f>Tabla13[[#This Row],[Importe IVA ]]</f>
        <v>#VALUE!</v>
      </c>
      <c r="V476" s="134" t="e">
        <f>Tabla13[[#This Row],[Importe de adjudicación (IVA INCLUIDO)]]</f>
        <v>#VALUE!</v>
      </c>
      <c r="W476" s="137"/>
    </row>
    <row r="477" spans="10:23">
      <c r="J477" s="24"/>
      <c r="S477" s="203" t="e">
        <f>Tabla13[[#This Row],[Título del contrato]]&amp;Tabla13[[#This Row],[Nº Expediente de la plataforma de contratación]]</f>
        <v>#VALUE!</v>
      </c>
      <c r="T477" s="208" t="e">
        <f>Tabla13[[#This Row],[Nº Expediente de la plataforma de contratación]]</f>
        <v>#VALUE!</v>
      </c>
      <c r="U477" s="134" t="e">
        <f>Tabla13[[#This Row],[Importe IVA ]]</f>
        <v>#VALUE!</v>
      </c>
      <c r="V477" s="134" t="e">
        <f>Tabla13[[#This Row],[Importe de adjudicación (IVA INCLUIDO)]]</f>
        <v>#VALUE!</v>
      </c>
      <c r="W477" s="137"/>
    </row>
    <row r="478" spans="10:23">
      <c r="J478" s="24"/>
      <c r="S478" s="203" t="e">
        <f>Tabla13[[#This Row],[Título del contrato]]&amp;Tabla13[[#This Row],[Nº Expediente de la plataforma de contratación]]</f>
        <v>#VALUE!</v>
      </c>
      <c r="T478" s="208" t="e">
        <f>Tabla13[[#This Row],[Nº Expediente de la plataforma de contratación]]</f>
        <v>#VALUE!</v>
      </c>
      <c r="U478" s="134" t="e">
        <f>Tabla13[[#This Row],[Importe IVA ]]</f>
        <v>#VALUE!</v>
      </c>
      <c r="V478" s="134" t="e">
        <f>Tabla13[[#This Row],[Importe de adjudicación (IVA INCLUIDO)]]</f>
        <v>#VALUE!</v>
      </c>
      <c r="W478" s="137"/>
    </row>
    <row r="479" spans="10:23">
      <c r="J479" s="24"/>
      <c r="S479" s="203" t="e">
        <f>Tabla13[[#This Row],[Título del contrato]]&amp;Tabla13[[#This Row],[Nº Expediente de la plataforma de contratación]]</f>
        <v>#VALUE!</v>
      </c>
      <c r="T479" s="208" t="e">
        <f>Tabla13[[#This Row],[Nº Expediente de la plataforma de contratación]]</f>
        <v>#VALUE!</v>
      </c>
      <c r="U479" s="134" t="e">
        <f>Tabla13[[#This Row],[Importe IVA ]]</f>
        <v>#VALUE!</v>
      </c>
      <c r="V479" s="134" t="e">
        <f>Tabla13[[#This Row],[Importe de adjudicación (IVA INCLUIDO)]]</f>
        <v>#VALUE!</v>
      </c>
      <c r="W479" s="137"/>
    </row>
    <row r="480" spans="10:23">
      <c r="J480" s="24"/>
      <c r="S480" s="203" t="e">
        <f>Tabla13[[#This Row],[Título del contrato]]&amp;Tabla13[[#This Row],[Nº Expediente de la plataforma de contratación]]</f>
        <v>#VALUE!</v>
      </c>
      <c r="T480" s="208" t="e">
        <f>Tabla13[[#This Row],[Nº Expediente de la plataforma de contratación]]</f>
        <v>#VALUE!</v>
      </c>
      <c r="U480" s="134" t="e">
        <f>Tabla13[[#This Row],[Importe IVA ]]</f>
        <v>#VALUE!</v>
      </c>
      <c r="V480" s="134" t="e">
        <f>Tabla13[[#This Row],[Importe de adjudicación (IVA INCLUIDO)]]</f>
        <v>#VALUE!</v>
      </c>
      <c r="W480" s="137"/>
    </row>
    <row r="481" spans="10:23">
      <c r="J481" s="24"/>
      <c r="S481" s="203" t="e">
        <f>Tabla13[[#This Row],[Título del contrato]]&amp;Tabla13[[#This Row],[Nº Expediente de la plataforma de contratación]]</f>
        <v>#VALUE!</v>
      </c>
      <c r="T481" s="208" t="e">
        <f>Tabla13[[#This Row],[Nº Expediente de la plataforma de contratación]]</f>
        <v>#VALUE!</v>
      </c>
      <c r="U481" s="134" t="e">
        <f>Tabla13[[#This Row],[Importe IVA ]]</f>
        <v>#VALUE!</v>
      </c>
      <c r="V481" s="134" t="e">
        <f>Tabla13[[#This Row],[Importe de adjudicación (IVA INCLUIDO)]]</f>
        <v>#VALUE!</v>
      </c>
      <c r="W481" s="137"/>
    </row>
    <row r="482" spans="10:23">
      <c r="J482" s="24"/>
      <c r="S482" s="203" t="e">
        <f>Tabla13[[#This Row],[Título del contrato]]&amp;Tabla13[[#This Row],[Nº Expediente de la plataforma de contratación]]</f>
        <v>#VALUE!</v>
      </c>
      <c r="T482" s="208" t="e">
        <f>Tabla13[[#This Row],[Nº Expediente de la plataforma de contratación]]</f>
        <v>#VALUE!</v>
      </c>
      <c r="U482" s="134" t="e">
        <f>Tabla13[[#This Row],[Importe IVA ]]</f>
        <v>#VALUE!</v>
      </c>
      <c r="V482" s="134" t="e">
        <f>Tabla13[[#This Row],[Importe de adjudicación (IVA INCLUIDO)]]</f>
        <v>#VALUE!</v>
      </c>
      <c r="W482" s="137"/>
    </row>
    <row r="483" spans="10:23">
      <c r="J483" s="24"/>
      <c r="S483" s="203" t="e">
        <f>Tabla13[[#This Row],[Título del contrato]]&amp;Tabla13[[#This Row],[Nº Expediente de la plataforma de contratación]]</f>
        <v>#VALUE!</v>
      </c>
      <c r="T483" s="208" t="e">
        <f>Tabla13[[#This Row],[Nº Expediente de la plataforma de contratación]]</f>
        <v>#VALUE!</v>
      </c>
      <c r="U483" s="134" t="e">
        <f>Tabla13[[#This Row],[Importe IVA ]]</f>
        <v>#VALUE!</v>
      </c>
      <c r="V483" s="134" t="e">
        <f>Tabla13[[#This Row],[Importe de adjudicación (IVA INCLUIDO)]]</f>
        <v>#VALUE!</v>
      </c>
      <c r="W483" s="137"/>
    </row>
    <row r="484" spans="10:23">
      <c r="J484" s="24"/>
      <c r="S484" s="203" t="e">
        <f>Tabla13[[#This Row],[Título del contrato]]&amp;Tabla13[[#This Row],[Nº Expediente de la plataforma de contratación]]</f>
        <v>#VALUE!</v>
      </c>
      <c r="T484" s="208" t="e">
        <f>Tabla13[[#This Row],[Nº Expediente de la plataforma de contratación]]</f>
        <v>#VALUE!</v>
      </c>
      <c r="U484" s="134" t="e">
        <f>Tabla13[[#This Row],[Importe IVA ]]</f>
        <v>#VALUE!</v>
      </c>
      <c r="V484" s="134" t="e">
        <f>Tabla13[[#This Row],[Importe de adjudicación (IVA INCLUIDO)]]</f>
        <v>#VALUE!</v>
      </c>
      <c r="W484" s="137"/>
    </row>
    <row r="485" spans="10:23">
      <c r="J485" s="24"/>
      <c r="S485" s="203" t="e">
        <f>Tabla13[[#This Row],[Título del contrato]]&amp;Tabla13[[#This Row],[Nº Expediente de la plataforma de contratación]]</f>
        <v>#VALUE!</v>
      </c>
      <c r="T485" s="208" t="e">
        <f>Tabla13[[#This Row],[Nº Expediente de la plataforma de contratación]]</f>
        <v>#VALUE!</v>
      </c>
      <c r="U485" s="134" t="e">
        <f>Tabla13[[#This Row],[Importe IVA ]]</f>
        <v>#VALUE!</v>
      </c>
      <c r="V485" s="134" t="e">
        <f>Tabla13[[#This Row],[Importe de adjudicación (IVA INCLUIDO)]]</f>
        <v>#VALUE!</v>
      </c>
      <c r="W485" s="137"/>
    </row>
    <row r="486" spans="10:23">
      <c r="J486" s="24"/>
      <c r="S486" s="203" t="e">
        <f>Tabla13[[#This Row],[Título del contrato]]&amp;Tabla13[[#This Row],[Nº Expediente de la plataforma de contratación]]</f>
        <v>#VALUE!</v>
      </c>
      <c r="T486" s="208" t="e">
        <f>Tabla13[[#This Row],[Nº Expediente de la plataforma de contratación]]</f>
        <v>#VALUE!</v>
      </c>
      <c r="U486" s="134" t="e">
        <f>Tabla13[[#This Row],[Importe IVA ]]</f>
        <v>#VALUE!</v>
      </c>
      <c r="V486" s="134" t="e">
        <f>Tabla13[[#This Row],[Importe de adjudicación (IVA INCLUIDO)]]</f>
        <v>#VALUE!</v>
      </c>
      <c r="W486" s="137"/>
    </row>
    <row r="487" spans="10:23">
      <c r="J487" s="24"/>
      <c r="S487" s="203" t="e">
        <f>Tabla13[[#This Row],[Título del contrato]]&amp;Tabla13[[#This Row],[Nº Expediente de la plataforma de contratación]]</f>
        <v>#VALUE!</v>
      </c>
      <c r="T487" s="208" t="e">
        <f>Tabla13[[#This Row],[Nº Expediente de la plataforma de contratación]]</f>
        <v>#VALUE!</v>
      </c>
      <c r="U487" s="134" t="e">
        <f>Tabla13[[#This Row],[Importe IVA ]]</f>
        <v>#VALUE!</v>
      </c>
      <c r="V487" s="134" t="e">
        <f>Tabla13[[#This Row],[Importe de adjudicación (IVA INCLUIDO)]]</f>
        <v>#VALUE!</v>
      </c>
      <c r="W487" s="137"/>
    </row>
    <row r="488" spans="10:23">
      <c r="J488" s="24"/>
      <c r="S488" s="203" t="e">
        <f>Tabla13[[#This Row],[Título del contrato]]&amp;Tabla13[[#This Row],[Nº Expediente de la plataforma de contratación]]</f>
        <v>#VALUE!</v>
      </c>
      <c r="T488" s="208" t="e">
        <f>Tabla13[[#This Row],[Nº Expediente de la plataforma de contratación]]</f>
        <v>#VALUE!</v>
      </c>
      <c r="U488" s="134" t="e">
        <f>Tabla13[[#This Row],[Importe IVA ]]</f>
        <v>#VALUE!</v>
      </c>
      <c r="V488" s="134" t="e">
        <f>Tabla13[[#This Row],[Importe de adjudicación (IVA INCLUIDO)]]</f>
        <v>#VALUE!</v>
      </c>
      <c r="W488" s="137"/>
    </row>
    <row r="489" spans="10:23">
      <c r="J489" s="24"/>
      <c r="S489" s="203" t="e">
        <f>Tabla13[[#This Row],[Título del contrato]]&amp;Tabla13[[#This Row],[Nº Expediente de la plataforma de contratación]]</f>
        <v>#VALUE!</v>
      </c>
      <c r="T489" s="208" t="e">
        <f>Tabla13[[#This Row],[Nº Expediente de la plataforma de contratación]]</f>
        <v>#VALUE!</v>
      </c>
      <c r="U489" s="134" t="e">
        <f>Tabla13[[#This Row],[Importe IVA ]]</f>
        <v>#VALUE!</v>
      </c>
      <c r="V489" s="134" t="e">
        <f>Tabla13[[#This Row],[Importe de adjudicación (IVA INCLUIDO)]]</f>
        <v>#VALUE!</v>
      </c>
      <c r="W489" s="137"/>
    </row>
    <row r="490" spans="10:23">
      <c r="J490" s="24"/>
      <c r="S490" s="203" t="e">
        <f>Tabla13[[#This Row],[Título del contrato]]&amp;Tabla13[[#This Row],[Nº Expediente de la plataforma de contratación]]</f>
        <v>#VALUE!</v>
      </c>
      <c r="T490" s="208" t="e">
        <f>Tabla13[[#This Row],[Nº Expediente de la plataforma de contratación]]</f>
        <v>#VALUE!</v>
      </c>
      <c r="U490" s="134" t="e">
        <f>Tabla13[[#This Row],[Importe IVA ]]</f>
        <v>#VALUE!</v>
      </c>
      <c r="V490" s="134" t="e">
        <f>Tabla13[[#This Row],[Importe de adjudicación (IVA INCLUIDO)]]</f>
        <v>#VALUE!</v>
      </c>
      <c r="W490" s="137"/>
    </row>
    <row r="491" spans="10:23">
      <c r="J491" s="24"/>
      <c r="S491" s="203" t="e">
        <f>Tabla13[[#This Row],[Título del contrato]]&amp;Tabla13[[#This Row],[Nº Expediente de la plataforma de contratación]]</f>
        <v>#VALUE!</v>
      </c>
      <c r="T491" s="208" t="e">
        <f>Tabla13[[#This Row],[Nº Expediente de la plataforma de contratación]]</f>
        <v>#VALUE!</v>
      </c>
      <c r="U491" s="134" t="e">
        <f>Tabla13[[#This Row],[Importe IVA ]]</f>
        <v>#VALUE!</v>
      </c>
      <c r="V491" s="134" t="e">
        <f>Tabla13[[#This Row],[Importe de adjudicación (IVA INCLUIDO)]]</f>
        <v>#VALUE!</v>
      </c>
      <c r="W491" s="137"/>
    </row>
    <row r="492" spans="10:23">
      <c r="J492" s="24"/>
      <c r="S492" s="203" t="e">
        <f>Tabla13[[#This Row],[Título del contrato]]&amp;Tabla13[[#This Row],[Nº Expediente de la plataforma de contratación]]</f>
        <v>#VALUE!</v>
      </c>
      <c r="T492" s="208" t="e">
        <f>Tabla13[[#This Row],[Nº Expediente de la plataforma de contratación]]</f>
        <v>#VALUE!</v>
      </c>
      <c r="U492" s="134" t="e">
        <f>Tabla13[[#This Row],[Importe IVA ]]</f>
        <v>#VALUE!</v>
      </c>
      <c r="V492" s="134" t="e">
        <f>Tabla13[[#This Row],[Importe de adjudicación (IVA INCLUIDO)]]</f>
        <v>#VALUE!</v>
      </c>
      <c r="W492" s="137"/>
    </row>
    <row r="493" spans="10:23">
      <c r="J493" s="24"/>
      <c r="S493" s="203" t="e">
        <f>Tabla13[[#This Row],[Título del contrato]]&amp;Tabla13[[#This Row],[Nº Expediente de la plataforma de contratación]]</f>
        <v>#VALUE!</v>
      </c>
      <c r="T493" s="208" t="e">
        <f>Tabla13[[#This Row],[Nº Expediente de la plataforma de contratación]]</f>
        <v>#VALUE!</v>
      </c>
      <c r="U493" s="134" t="e">
        <f>Tabla13[[#This Row],[Importe IVA ]]</f>
        <v>#VALUE!</v>
      </c>
      <c r="V493" s="134" t="e">
        <f>Tabla13[[#This Row],[Importe de adjudicación (IVA INCLUIDO)]]</f>
        <v>#VALUE!</v>
      </c>
      <c r="W493" s="137"/>
    </row>
    <row r="494" spans="10:23">
      <c r="J494" s="24"/>
      <c r="S494" s="203" t="e">
        <f>Tabla13[[#This Row],[Título del contrato]]&amp;Tabla13[[#This Row],[Nº Expediente de la plataforma de contratación]]</f>
        <v>#VALUE!</v>
      </c>
      <c r="T494" s="208" t="e">
        <f>Tabla13[[#This Row],[Nº Expediente de la plataforma de contratación]]</f>
        <v>#VALUE!</v>
      </c>
      <c r="U494" s="134" t="e">
        <f>Tabla13[[#This Row],[Importe IVA ]]</f>
        <v>#VALUE!</v>
      </c>
      <c r="V494" s="134" t="e">
        <f>Tabla13[[#This Row],[Importe de adjudicación (IVA INCLUIDO)]]</f>
        <v>#VALUE!</v>
      </c>
      <c r="W494" s="137"/>
    </row>
    <row r="495" spans="10:23">
      <c r="J495" s="24"/>
      <c r="S495" s="203" t="e">
        <f>Tabla13[[#This Row],[Título del contrato]]&amp;Tabla13[[#This Row],[Nº Expediente de la plataforma de contratación]]</f>
        <v>#VALUE!</v>
      </c>
      <c r="T495" s="208" t="e">
        <f>Tabla13[[#This Row],[Nº Expediente de la plataforma de contratación]]</f>
        <v>#VALUE!</v>
      </c>
      <c r="U495" s="134" t="e">
        <f>Tabla13[[#This Row],[Importe IVA ]]</f>
        <v>#VALUE!</v>
      </c>
      <c r="V495" s="134" t="e">
        <f>Tabla13[[#This Row],[Importe de adjudicación (IVA INCLUIDO)]]</f>
        <v>#VALUE!</v>
      </c>
      <c r="W495" s="137"/>
    </row>
    <row r="496" spans="10:23">
      <c r="J496" s="24"/>
      <c r="S496" s="203" t="e">
        <f>Tabla13[[#This Row],[Título del contrato]]&amp;Tabla13[[#This Row],[Nº Expediente de la plataforma de contratación]]</f>
        <v>#VALUE!</v>
      </c>
      <c r="T496" s="208" t="e">
        <f>Tabla13[[#This Row],[Nº Expediente de la plataforma de contratación]]</f>
        <v>#VALUE!</v>
      </c>
      <c r="U496" s="134" t="e">
        <f>Tabla13[[#This Row],[Importe IVA ]]</f>
        <v>#VALUE!</v>
      </c>
      <c r="V496" s="134" t="e">
        <f>Tabla13[[#This Row],[Importe de adjudicación (IVA INCLUIDO)]]</f>
        <v>#VALUE!</v>
      </c>
      <c r="W496" s="137"/>
    </row>
    <row r="497" spans="10:23">
      <c r="J497" s="24"/>
      <c r="S497" s="203" t="e">
        <f>Tabla13[[#This Row],[Título del contrato]]&amp;Tabla13[[#This Row],[Nº Expediente de la plataforma de contratación]]</f>
        <v>#VALUE!</v>
      </c>
      <c r="T497" s="208" t="e">
        <f>Tabla13[[#This Row],[Nº Expediente de la plataforma de contratación]]</f>
        <v>#VALUE!</v>
      </c>
      <c r="U497" s="134" t="e">
        <f>Tabla13[[#This Row],[Importe IVA ]]</f>
        <v>#VALUE!</v>
      </c>
      <c r="V497" s="134" t="e">
        <f>Tabla13[[#This Row],[Importe de adjudicación (IVA INCLUIDO)]]</f>
        <v>#VALUE!</v>
      </c>
      <c r="W497" s="137"/>
    </row>
    <row r="498" spans="10:23">
      <c r="J498" s="24"/>
      <c r="S498" s="203" t="e">
        <f>Tabla13[[#This Row],[Título del contrato]]&amp;Tabla13[[#This Row],[Nº Expediente de la plataforma de contratación]]</f>
        <v>#VALUE!</v>
      </c>
      <c r="T498" s="208" t="e">
        <f>Tabla13[[#This Row],[Nº Expediente de la plataforma de contratación]]</f>
        <v>#VALUE!</v>
      </c>
      <c r="U498" s="134" t="e">
        <f>Tabla13[[#This Row],[Importe IVA ]]</f>
        <v>#VALUE!</v>
      </c>
      <c r="V498" s="134" t="e">
        <f>Tabla13[[#This Row],[Importe de adjudicación (IVA INCLUIDO)]]</f>
        <v>#VALUE!</v>
      </c>
      <c r="W498" s="137"/>
    </row>
    <row r="499" spans="10:23">
      <c r="J499" s="24"/>
      <c r="S499" s="203" t="e">
        <f>Tabla13[[#This Row],[Título del contrato]]&amp;Tabla13[[#This Row],[Nº Expediente de la plataforma de contratación]]</f>
        <v>#VALUE!</v>
      </c>
      <c r="T499" s="208" t="e">
        <f>Tabla13[[#This Row],[Nº Expediente de la plataforma de contratación]]</f>
        <v>#VALUE!</v>
      </c>
      <c r="U499" s="134" t="e">
        <f>Tabla13[[#This Row],[Importe IVA ]]</f>
        <v>#VALUE!</v>
      </c>
      <c r="V499" s="134" t="e">
        <f>Tabla13[[#This Row],[Importe de adjudicación (IVA INCLUIDO)]]</f>
        <v>#VALUE!</v>
      </c>
      <c r="W499" s="137"/>
    </row>
    <row r="500" spans="10:23">
      <c r="J500" s="24"/>
      <c r="S500" s="203" t="e">
        <f>Tabla13[[#This Row],[Título del contrato]]&amp;Tabla13[[#This Row],[Nº Expediente de la plataforma de contratación]]</f>
        <v>#VALUE!</v>
      </c>
      <c r="T500" s="208" t="e">
        <f>Tabla13[[#This Row],[Nº Expediente de la plataforma de contratación]]</f>
        <v>#VALUE!</v>
      </c>
      <c r="U500" s="134" t="e">
        <f>Tabla13[[#This Row],[Importe IVA ]]</f>
        <v>#VALUE!</v>
      </c>
      <c r="V500" s="134" t="e">
        <f>Tabla13[[#This Row],[Importe de adjudicación (IVA INCLUIDO)]]</f>
        <v>#VALUE!</v>
      </c>
      <c r="W500" s="137"/>
    </row>
    <row r="501" spans="10:23">
      <c r="J501" s="24"/>
      <c r="S501" s="203" t="e">
        <f>Tabla13[[#This Row],[Título del contrato]]&amp;Tabla13[[#This Row],[Nº Expediente de la plataforma de contratación]]</f>
        <v>#VALUE!</v>
      </c>
      <c r="T501" s="208" t="e">
        <f>Tabla13[[#This Row],[Nº Expediente de la plataforma de contratación]]</f>
        <v>#VALUE!</v>
      </c>
      <c r="U501" s="134" t="e">
        <f>Tabla13[[#This Row],[Importe IVA ]]</f>
        <v>#VALUE!</v>
      </c>
      <c r="V501" s="134" t="e">
        <f>Tabla13[[#This Row],[Importe de adjudicación (IVA INCLUIDO)]]</f>
        <v>#VALUE!</v>
      </c>
      <c r="W501" s="137"/>
    </row>
    <row r="502" spans="10:23">
      <c r="J502" s="24"/>
      <c r="S502" s="203" t="e">
        <f>Tabla13[[#This Row],[Título del contrato]]&amp;Tabla13[[#This Row],[Nº Expediente de la plataforma de contratación]]</f>
        <v>#VALUE!</v>
      </c>
      <c r="T502" s="208" t="e">
        <f>Tabla13[[#This Row],[Nº Expediente de la plataforma de contratación]]</f>
        <v>#VALUE!</v>
      </c>
      <c r="U502" s="134" t="e">
        <f>Tabla13[[#This Row],[Importe IVA ]]</f>
        <v>#VALUE!</v>
      </c>
      <c r="V502" s="134" t="e">
        <f>Tabla13[[#This Row],[Importe de adjudicación (IVA INCLUIDO)]]</f>
        <v>#VALUE!</v>
      </c>
      <c r="W502" s="137"/>
    </row>
    <row r="503" spans="10:23">
      <c r="J503" s="24"/>
      <c r="S503" s="203" t="e">
        <f>Tabla13[[#This Row],[Título del contrato]]&amp;Tabla13[[#This Row],[Nº Expediente de la plataforma de contratación]]</f>
        <v>#VALUE!</v>
      </c>
      <c r="T503" s="208" t="e">
        <f>Tabla13[[#This Row],[Nº Expediente de la plataforma de contratación]]</f>
        <v>#VALUE!</v>
      </c>
      <c r="U503" s="134" t="e">
        <f>Tabla13[[#This Row],[Importe IVA ]]</f>
        <v>#VALUE!</v>
      </c>
      <c r="V503" s="134" t="e">
        <f>Tabla13[[#This Row],[Importe de adjudicación (IVA INCLUIDO)]]</f>
        <v>#VALUE!</v>
      </c>
      <c r="W503" s="137"/>
    </row>
    <row r="504" spans="10:23">
      <c r="J504" s="24"/>
      <c r="S504" s="203" t="e">
        <f>Tabla13[[#This Row],[Título del contrato]]&amp;Tabla13[[#This Row],[Nº Expediente de la plataforma de contratación]]</f>
        <v>#VALUE!</v>
      </c>
      <c r="T504" s="208" t="e">
        <f>Tabla13[[#This Row],[Nº Expediente de la plataforma de contratación]]</f>
        <v>#VALUE!</v>
      </c>
      <c r="U504" s="134" t="e">
        <f>Tabla13[[#This Row],[Importe IVA ]]</f>
        <v>#VALUE!</v>
      </c>
      <c r="V504" s="134" t="e">
        <f>Tabla13[[#This Row],[Importe de adjudicación (IVA INCLUIDO)]]</f>
        <v>#VALUE!</v>
      </c>
      <c r="W504" s="137"/>
    </row>
    <row r="505" spans="10:23">
      <c r="J505" s="24"/>
      <c r="S505" s="203" t="e">
        <f>Tabla13[[#This Row],[Título del contrato]]&amp;Tabla13[[#This Row],[Nº Expediente de la plataforma de contratación]]</f>
        <v>#VALUE!</v>
      </c>
      <c r="T505" s="208" t="e">
        <f>Tabla13[[#This Row],[Nº Expediente de la plataforma de contratación]]</f>
        <v>#VALUE!</v>
      </c>
      <c r="U505" s="134" t="e">
        <f>Tabla13[[#This Row],[Importe IVA ]]</f>
        <v>#VALUE!</v>
      </c>
      <c r="V505" s="134" t="e">
        <f>Tabla13[[#This Row],[Importe de adjudicación (IVA INCLUIDO)]]</f>
        <v>#VALUE!</v>
      </c>
      <c r="W505" s="137"/>
    </row>
    <row r="506" spans="10:23">
      <c r="J506" s="24"/>
      <c r="S506" s="203" t="e">
        <f>Tabla13[[#This Row],[Título del contrato]]&amp;Tabla13[[#This Row],[Nº Expediente de la plataforma de contratación]]</f>
        <v>#VALUE!</v>
      </c>
      <c r="T506" s="208" t="e">
        <f>Tabla13[[#This Row],[Nº Expediente de la plataforma de contratación]]</f>
        <v>#VALUE!</v>
      </c>
      <c r="U506" s="134" t="e">
        <f>Tabla13[[#This Row],[Importe IVA ]]</f>
        <v>#VALUE!</v>
      </c>
      <c r="V506" s="134" t="e">
        <f>Tabla13[[#This Row],[Importe de adjudicación (IVA INCLUIDO)]]</f>
        <v>#VALUE!</v>
      </c>
      <c r="W506" s="137"/>
    </row>
    <row r="507" spans="10:23">
      <c r="J507" s="24"/>
      <c r="S507" s="203" t="e">
        <f>Tabla13[[#This Row],[Título del contrato]]&amp;Tabla13[[#This Row],[Nº Expediente de la plataforma de contratación]]</f>
        <v>#VALUE!</v>
      </c>
      <c r="T507" s="208" t="e">
        <f>Tabla13[[#This Row],[Nº Expediente de la plataforma de contratación]]</f>
        <v>#VALUE!</v>
      </c>
      <c r="U507" s="134" t="e">
        <f>Tabla13[[#This Row],[Importe IVA ]]</f>
        <v>#VALUE!</v>
      </c>
      <c r="V507" s="134" t="e">
        <f>Tabla13[[#This Row],[Importe de adjudicación (IVA INCLUIDO)]]</f>
        <v>#VALUE!</v>
      </c>
      <c r="W507" s="137"/>
    </row>
    <row r="508" spans="10:23">
      <c r="J508" s="24"/>
      <c r="S508" s="203" t="e">
        <f>Tabla13[[#This Row],[Título del contrato]]&amp;Tabla13[[#This Row],[Nº Expediente de la plataforma de contratación]]</f>
        <v>#VALUE!</v>
      </c>
      <c r="T508" s="208" t="e">
        <f>Tabla13[[#This Row],[Nº Expediente de la plataforma de contratación]]</f>
        <v>#VALUE!</v>
      </c>
      <c r="U508" s="134" t="e">
        <f>Tabla13[[#This Row],[Importe IVA ]]</f>
        <v>#VALUE!</v>
      </c>
      <c r="V508" s="134" t="e">
        <f>Tabla13[[#This Row],[Importe de adjudicación (IVA INCLUIDO)]]</f>
        <v>#VALUE!</v>
      </c>
      <c r="W508" s="137"/>
    </row>
    <row r="509" spans="10:23">
      <c r="J509" s="24"/>
      <c r="S509" s="203" t="e">
        <f>Tabla13[[#This Row],[Título del contrato]]&amp;Tabla13[[#This Row],[Nº Expediente de la plataforma de contratación]]</f>
        <v>#VALUE!</v>
      </c>
      <c r="T509" s="208" t="e">
        <f>Tabla13[[#This Row],[Nº Expediente de la plataforma de contratación]]</f>
        <v>#VALUE!</v>
      </c>
      <c r="U509" s="134" t="e">
        <f>Tabla13[[#This Row],[Importe IVA ]]</f>
        <v>#VALUE!</v>
      </c>
      <c r="V509" s="134" t="e">
        <f>Tabla13[[#This Row],[Importe de adjudicación (IVA INCLUIDO)]]</f>
        <v>#VALUE!</v>
      </c>
      <c r="W509" s="137"/>
    </row>
    <row r="510" spans="10:23">
      <c r="J510" s="24"/>
      <c r="S510" s="203" t="e">
        <f>Tabla13[[#This Row],[Título del contrato]]&amp;Tabla13[[#This Row],[Nº Expediente de la plataforma de contratación]]</f>
        <v>#VALUE!</v>
      </c>
      <c r="T510" s="208" t="e">
        <f>Tabla13[[#This Row],[Nº Expediente de la plataforma de contratación]]</f>
        <v>#VALUE!</v>
      </c>
      <c r="U510" s="134" t="e">
        <f>Tabla13[[#This Row],[Importe IVA ]]</f>
        <v>#VALUE!</v>
      </c>
      <c r="V510" s="134" t="e">
        <f>Tabla13[[#This Row],[Importe de adjudicación (IVA INCLUIDO)]]</f>
        <v>#VALUE!</v>
      </c>
      <c r="W510" s="137"/>
    </row>
    <row r="511" spans="10:23">
      <c r="J511" s="24"/>
      <c r="S511" s="203" t="e">
        <f>Tabla13[[#This Row],[Título del contrato]]&amp;Tabla13[[#This Row],[Nº Expediente de la plataforma de contratación]]</f>
        <v>#VALUE!</v>
      </c>
      <c r="T511" s="208" t="e">
        <f>Tabla13[[#This Row],[Nº Expediente de la plataforma de contratación]]</f>
        <v>#VALUE!</v>
      </c>
      <c r="U511" s="134" t="e">
        <f>Tabla13[[#This Row],[Importe IVA ]]</f>
        <v>#VALUE!</v>
      </c>
      <c r="V511" s="134" t="e">
        <f>Tabla13[[#This Row],[Importe de adjudicación (IVA INCLUIDO)]]</f>
        <v>#VALUE!</v>
      </c>
      <c r="W511" s="137"/>
    </row>
    <row r="512" spans="10:23">
      <c r="J512" s="24"/>
      <c r="S512" s="203" t="e">
        <f>Tabla13[[#This Row],[Título del contrato]]&amp;Tabla13[[#This Row],[Nº Expediente de la plataforma de contratación]]</f>
        <v>#VALUE!</v>
      </c>
      <c r="T512" s="208" t="e">
        <f>Tabla13[[#This Row],[Nº Expediente de la plataforma de contratación]]</f>
        <v>#VALUE!</v>
      </c>
      <c r="U512" s="134" t="e">
        <f>Tabla13[[#This Row],[Importe IVA ]]</f>
        <v>#VALUE!</v>
      </c>
      <c r="V512" s="134" t="e">
        <f>Tabla13[[#This Row],[Importe de adjudicación (IVA INCLUIDO)]]</f>
        <v>#VALUE!</v>
      </c>
      <c r="W512" s="137"/>
    </row>
    <row r="513" spans="10:23">
      <c r="J513" s="24"/>
      <c r="S513" s="203" t="e">
        <f>Tabla13[[#This Row],[Título del contrato]]&amp;Tabla13[[#This Row],[Nº Expediente de la plataforma de contratación]]</f>
        <v>#VALUE!</v>
      </c>
      <c r="T513" s="208" t="e">
        <f>Tabla13[[#This Row],[Nº Expediente de la plataforma de contratación]]</f>
        <v>#VALUE!</v>
      </c>
      <c r="U513" s="134" t="e">
        <f>Tabla13[[#This Row],[Importe IVA ]]</f>
        <v>#VALUE!</v>
      </c>
      <c r="V513" s="134" t="e">
        <f>Tabla13[[#This Row],[Importe de adjudicación (IVA INCLUIDO)]]</f>
        <v>#VALUE!</v>
      </c>
      <c r="W513" s="137"/>
    </row>
    <row r="514" spans="10:23">
      <c r="J514" s="24"/>
      <c r="S514" s="203" t="e">
        <f>Tabla13[[#This Row],[Título del contrato]]&amp;Tabla13[[#This Row],[Nº Expediente de la plataforma de contratación]]</f>
        <v>#VALUE!</v>
      </c>
      <c r="T514" s="208" t="e">
        <f>Tabla13[[#This Row],[Nº Expediente de la plataforma de contratación]]</f>
        <v>#VALUE!</v>
      </c>
      <c r="U514" s="134" t="e">
        <f>Tabla13[[#This Row],[Importe IVA ]]</f>
        <v>#VALUE!</v>
      </c>
      <c r="V514" s="134" t="e">
        <f>Tabla13[[#This Row],[Importe de adjudicación (IVA INCLUIDO)]]</f>
        <v>#VALUE!</v>
      </c>
      <c r="W514" s="137"/>
    </row>
    <row r="515" spans="10:23">
      <c r="J515" s="24"/>
      <c r="S515" s="203" t="e">
        <f>Tabla13[[#This Row],[Título del contrato]]&amp;Tabla13[[#This Row],[Nº Expediente de la plataforma de contratación]]</f>
        <v>#VALUE!</v>
      </c>
      <c r="T515" s="208" t="e">
        <f>Tabla13[[#This Row],[Nº Expediente de la plataforma de contratación]]</f>
        <v>#VALUE!</v>
      </c>
      <c r="U515" s="134" t="e">
        <f>Tabla13[[#This Row],[Importe IVA ]]</f>
        <v>#VALUE!</v>
      </c>
      <c r="V515" s="134" t="e">
        <f>Tabla13[[#This Row],[Importe de adjudicación (IVA INCLUIDO)]]</f>
        <v>#VALUE!</v>
      </c>
      <c r="W515" s="137"/>
    </row>
    <row r="516" spans="10:23">
      <c r="J516" s="24"/>
      <c r="S516" s="203" t="e">
        <f>Tabla13[[#This Row],[Título del contrato]]&amp;Tabla13[[#This Row],[Nº Expediente de la plataforma de contratación]]</f>
        <v>#VALUE!</v>
      </c>
      <c r="T516" s="208" t="e">
        <f>Tabla13[[#This Row],[Nº Expediente de la plataforma de contratación]]</f>
        <v>#VALUE!</v>
      </c>
      <c r="U516" s="134" t="e">
        <f>Tabla13[[#This Row],[Importe IVA ]]</f>
        <v>#VALUE!</v>
      </c>
      <c r="V516" s="134" t="e">
        <f>Tabla13[[#This Row],[Importe de adjudicación (IVA INCLUIDO)]]</f>
        <v>#VALUE!</v>
      </c>
      <c r="W516" s="137"/>
    </row>
    <row r="517" spans="10:23">
      <c r="J517" s="24"/>
      <c r="S517" s="203" t="e">
        <f>Tabla13[[#This Row],[Título del contrato]]&amp;Tabla13[[#This Row],[Nº Expediente de la plataforma de contratación]]</f>
        <v>#VALUE!</v>
      </c>
      <c r="T517" s="208" t="e">
        <f>Tabla13[[#This Row],[Nº Expediente de la plataforma de contratación]]</f>
        <v>#VALUE!</v>
      </c>
      <c r="U517" s="134" t="e">
        <f>Tabla13[[#This Row],[Importe IVA ]]</f>
        <v>#VALUE!</v>
      </c>
      <c r="V517" s="134" t="e">
        <f>Tabla13[[#This Row],[Importe de adjudicación (IVA INCLUIDO)]]</f>
        <v>#VALUE!</v>
      </c>
      <c r="W517" s="137"/>
    </row>
    <row r="518" spans="10:23">
      <c r="J518" s="24"/>
      <c r="S518" s="203" t="e">
        <f>Tabla13[[#This Row],[Título del contrato]]&amp;Tabla13[[#This Row],[Nº Expediente de la plataforma de contratación]]</f>
        <v>#VALUE!</v>
      </c>
      <c r="T518" s="208" t="e">
        <f>Tabla13[[#This Row],[Nº Expediente de la plataforma de contratación]]</f>
        <v>#VALUE!</v>
      </c>
      <c r="U518" s="134" t="e">
        <f>Tabla13[[#This Row],[Importe IVA ]]</f>
        <v>#VALUE!</v>
      </c>
      <c r="V518" s="134" t="e">
        <f>Tabla13[[#This Row],[Importe de adjudicación (IVA INCLUIDO)]]</f>
        <v>#VALUE!</v>
      </c>
      <c r="W518" s="137"/>
    </row>
    <row r="519" spans="10:23">
      <c r="J519" s="24"/>
      <c r="S519" s="203" t="e">
        <f>Tabla13[[#This Row],[Título del contrato]]&amp;Tabla13[[#This Row],[Nº Expediente de la plataforma de contratación]]</f>
        <v>#VALUE!</v>
      </c>
      <c r="T519" s="208" t="e">
        <f>Tabla13[[#This Row],[Nº Expediente de la plataforma de contratación]]</f>
        <v>#VALUE!</v>
      </c>
      <c r="U519" s="134" t="e">
        <f>Tabla13[[#This Row],[Importe IVA ]]</f>
        <v>#VALUE!</v>
      </c>
      <c r="V519" s="134" t="e">
        <f>Tabla13[[#This Row],[Importe de adjudicación (IVA INCLUIDO)]]</f>
        <v>#VALUE!</v>
      </c>
      <c r="W519" s="137"/>
    </row>
    <row r="520" spans="10:23">
      <c r="J520" s="24"/>
      <c r="S520" s="203" t="e">
        <f>Tabla13[[#This Row],[Título del contrato]]&amp;Tabla13[[#This Row],[Nº Expediente de la plataforma de contratación]]</f>
        <v>#VALUE!</v>
      </c>
      <c r="T520" s="208" t="e">
        <f>Tabla13[[#This Row],[Nº Expediente de la plataforma de contratación]]</f>
        <v>#VALUE!</v>
      </c>
      <c r="U520" s="134" t="e">
        <f>Tabla13[[#This Row],[Importe IVA ]]</f>
        <v>#VALUE!</v>
      </c>
      <c r="V520" s="134" t="e">
        <f>Tabla13[[#This Row],[Importe de adjudicación (IVA INCLUIDO)]]</f>
        <v>#VALUE!</v>
      </c>
      <c r="W520" s="137"/>
    </row>
    <row r="521" spans="10:23">
      <c r="J521" s="24"/>
      <c r="S521" s="203" t="e">
        <f>Tabla13[[#This Row],[Título del contrato]]&amp;Tabla13[[#This Row],[Nº Expediente de la plataforma de contratación]]</f>
        <v>#VALUE!</v>
      </c>
      <c r="T521" s="208" t="e">
        <f>Tabla13[[#This Row],[Nº Expediente de la plataforma de contratación]]</f>
        <v>#VALUE!</v>
      </c>
      <c r="U521" s="134" t="e">
        <f>Tabla13[[#This Row],[Importe IVA ]]</f>
        <v>#VALUE!</v>
      </c>
      <c r="V521" s="134" t="e">
        <f>Tabla13[[#This Row],[Importe de adjudicación (IVA INCLUIDO)]]</f>
        <v>#VALUE!</v>
      </c>
      <c r="W521" s="137"/>
    </row>
    <row r="522" spans="10:23">
      <c r="J522" s="24"/>
      <c r="S522" s="203" t="e">
        <f>Tabla13[[#This Row],[Título del contrato]]&amp;Tabla13[[#This Row],[Nº Expediente de la plataforma de contratación]]</f>
        <v>#VALUE!</v>
      </c>
      <c r="T522" s="208" t="e">
        <f>Tabla13[[#This Row],[Nº Expediente de la plataforma de contratación]]</f>
        <v>#VALUE!</v>
      </c>
      <c r="U522" s="134" t="e">
        <f>Tabla13[[#This Row],[Importe IVA ]]</f>
        <v>#VALUE!</v>
      </c>
      <c r="V522" s="134" t="e">
        <f>Tabla13[[#This Row],[Importe de adjudicación (IVA INCLUIDO)]]</f>
        <v>#VALUE!</v>
      </c>
      <c r="W522" s="137"/>
    </row>
    <row r="523" spans="10:23">
      <c r="J523" s="24"/>
      <c r="S523" s="203" t="e">
        <f>Tabla13[[#This Row],[Título del contrato]]&amp;Tabla13[[#This Row],[Nº Expediente de la plataforma de contratación]]</f>
        <v>#VALUE!</v>
      </c>
      <c r="T523" s="208" t="e">
        <f>Tabla13[[#This Row],[Nº Expediente de la plataforma de contratación]]</f>
        <v>#VALUE!</v>
      </c>
      <c r="U523" s="134" t="e">
        <f>Tabla13[[#This Row],[Importe IVA ]]</f>
        <v>#VALUE!</v>
      </c>
      <c r="V523" s="134" t="e">
        <f>Tabla13[[#This Row],[Importe de adjudicación (IVA INCLUIDO)]]</f>
        <v>#VALUE!</v>
      </c>
      <c r="W523" s="137"/>
    </row>
    <row r="524" spans="10:23">
      <c r="J524" s="24"/>
      <c r="S524" s="203" t="e">
        <f>Tabla13[[#This Row],[Título del contrato]]&amp;Tabla13[[#This Row],[Nº Expediente de la plataforma de contratación]]</f>
        <v>#VALUE!</v>
      </c>
      <c r="T524" s="208" t="e">
        <f>Tabla13[[#This Row],[Nº Expediente de la plataforma de contratación]]</f>
        <v>#VALUE!</v>
      </c>
      <c r="U524" s="134" t="e">
        <f>Tabla13[[#This Row],[Importe IVA ]]</f>
        <v>#VALUE!</v>
      </c>
      <c r="V524" s="134" t="e">
        <f>Tabla13[[#This Row],[Importe de adjudicación (IVA INCLUIDO)]]</f>
        <v>#VALUE!</v>
      </c>
      <c r="W524" s="137"/>
    </row>
    <row r="525" spans="10:23">
      <c r="J525" s="24"/>
      <c r="S525" s="203" t="e">
        <f>Tabla13[[#This Row],[Título del contrato]]&amp;Tabla13[[#This Row],[Nº Expediente de la plataforma de contratación]]</f>
        <v>#VALUE!</v>
      </c>
      <c r="T525" s="208" t="e">
        <f>Tabla13[[#This Row],[Nº Expediente de la plataforma de contratación]]</f>
        <v>#VALUE!</v>
      </c>
      <c r="U525" s="134" t="e">
        <f>Tabla13[[#This Row],[Importe IVA ]]</f>
        <v>#VALUE!</v>
      </c>
      <c r="V525" s="134" t="e">
        <f>Tabla13[[#This Row],[Importe de adjudicación (IVA INCLUIDO)]]</f>
        <v>#VALUE!</v>
      </c>
      <c r="W525" s="137"/>
    </row>
    <row r="526" spans="10:23">
      <c r="J526" s="24"/>
      <c r="S526" s="203" t="e">
        <f>Tabla13[[#This Row],[Título del contrato]]&amp;Tabla13[[#This Row],[Nº Expediente de la plataforma de contratación]]</f>
        <v>#VALUE!</v>
      </c>
      <c r="T526" s="208" t="e">
        <f>Tabla13[[#This Row],[Nº Expediente de la plataforma de contratación]]</f>
        <v>#VALUE!</v>
      </c>
      <c r="U526" s="134" t="e">
        <f>Tabla13[[#This Row],[Importe IVA ]]</f>
        <v>#VALUE!</v>
      </c>
      <c r="V526" s="134" t="e">
        <f>Tabla13[[#This Row],[Importe de adjudicación (IVA INCLUIDO)]]</f>
        <v>#VALUE!</v>
      </c>
      <c r="W526" s="137"/>
    </row>
    <row r="527" spans="10:23">
      <c r="J527" s="24"/>
      <c r="S527" s="203" t="e">
        <f>Tabla13[[#This Row],[Título del contrato]]&amp;Tabla13[[#This Row],[Nº Expediente de la plataforma de contratación]]</f>
        <v>#VALUE!</v>
      </c>
      <c r="T527" s="208" t="e">
        <f>Tabla13[[#This Row],[Nº Expediente de la plataforma de contratación]]</f>
        <v>#VALUE!</v>
      </c>
      <c r="U527" s="134" t="e">
        <f>Tabla13[[#This Row],[Importe IVA ]]</f>
        <v>#VALUE!</v>
      </c>
      <c r="V527" s="134" t="e">
        <f>Tabla13[[#This Row],[Importe de adjudicación (IVA INCLUIDO)]]</f>
        <v>#VALUE!</v>
      </c>
      <c r="W527" s="137"/>
    </row>
    <row r="528" spans="10:23">
      <c r="J528" s="24"/>
      <c r="S528" s="203" t="e">
        <f>Tabla13[[#This Row],[Título del contrato]]&amp;Tabla13[[#This Row],[Nº Expediente de la plataforma de contratación]]</f>
        <v>#VALUE!</v>
      </c>
      <c r="T528" s="208" t="e">
        <f>Tabla13[[#This Row],[Nº Expediente de la plataforma de contratación]]</f>
        <v>#VALUE!</v>
      </c>
      <c r="U528" s="134" t="e">
        <f>Tabla13[[#This Row],[Importe IVA ]]</f>
        <v>#VALUE!</v>
      </c>
      <c r="V528" s="134" t="e">
        <f>Tabla13[[#This Row],[Importe de adjudicación (IVA INCLUIDO)]]</f>
        <v>#VALUE!</v>
      </c>
      <c r="W528" s="137"/>
    </row>
    <row r="529" spans="10:23">
      <c r="J529" s="24"/>
      <c r="S529" s="203" t="e">
        <f>Tabla13[[#This Row],[Título del contrato]]&amp;Tabla13[[#This Row],[Nº Expediente de la plataforma de contratación]]</f>
        <v>#VALUE!</v>
      </c>
      <c r="T529" s="208" t="e">
        <f>Tabla13[[#This Row],[Nº Expediente de la plataforma de contratación]]</f>
        <v>#VALUE!</v>
      </c>
      <c r="U529" s="134" t="e">
        <f>Tabla13[[#This Row],[Importe IVA ]]</f>
        <v>#VALUE!</v>
      </c>
      <c r="V529" s="134" t="e">
        <f>Tabla13[[#This Row],[Importe de adjudicación (IVA INCLUIDO)]]</f>
        <v>#VALUE!</v>
      </c>
      <c r="W529" s="137"/>
    </row>
    <row r="530" spans="10:23">
      <c r="J530" s="24"/>
      <c r="S530" s="203" t="e">
        <f>Tabla13[[#This Row],[Título del contrato]]&amp;Tabla13[[#This Row],[Nº Expediente de la plataforma de contratación]]</f>
        <v>#VALUE!</v>
      </c>
      <c r="T530" s="208" t="e">
        <f>Tabla13[[#This Row],[Nº Expediente de la plataforma de contratación]]</f>
        <v>#VALUE!</v>
      </c>
      <c r="U530" s="134" t="e">
        <f>Tabla13[[#This Row],[Importe IVA ]]</f>
        <v>#VALUE!</v>
      </c>
      <c r="V530" s="134" t="e">
        <f>Tabla13[[#This Row],[Importe de adjudicación (IVA INCLUIDO)]]</f>
        <v>#VALUE!</v>
      </c>
      <c r="W530" s="137"/>
    </row>
    <row r="531" spans="10:23">
      <c r="J531" s="24"/>
      <c r="S531" s="203" t="e">
        <f>Tabla13[[#This Row],[Título del contrato]]&amp;Tabla13[[#This Row],[Nº Expediente de la plataforma de contratación]]</f>
        <v>#VALUE!</v>
      </c>
      <c r="T531" s="208" t="e">
        <f>Tabla13[[#This Row],[Nº Expediente de la plataforma de contratación]]</f>
        <v>#VALUE!</v>
      </c>
      <c r="U531" s="134" t="e">
        <f>Tabla13[[#This Row],[Importe IVA ]]</f>
        <v>#VALUE!</v>
      </c>
      <c r="V531" s="134" t="e">
        <f>Tabla13[[#This Row],[Importe de adjudicación (IVA INCLUIDO)]]</f>
        <v>#VALUE!</v>
      </c>
      <c r="W531" s="137"/>
    </row>
    <row r="532" spans="10:23">
      <c r="J532" s="24"/>
      <c r="S532" s="203" t="e">
        <f>Tabla13[[#This Row],[Título del contrato]]&amp;Tabla13[[#This Row],[Nº Expediente de la plataforma de contratación]]</f>
        <v>#VALUE!</v>
      </c>
      <c r="T532" s="208" t="e">
        <f>Tabla13[[#This Row],[Nº Expediente de la plataforma de contratación]]</f>
        <v>#VALUE!</v>
      </c>
      <c r="U532" s="134" t="e">
        <f>Tabla13[[#This Row],[Importe IVA ]]</f>
        <v>#VALUE!</v>
      </c>
      <c r="V532" s="134" t="e">
        <f>Tabla13[[#This Row],[Importe de adjudicación (IVA INCLUIDO)]]</f>
        <v>#VALUE!</v>
      </c>
      <c r="W532" s="137"/>
    </row>
    <row r="533" spans="10:23">
      <c r="J533" s="24"/>
      <c r="S533" s="203" t="e">
        <f>Tabla13[[#This Row],[Título del contrato]]&amp;Tabla13[[#This Row],[Nº Expediente de la plataforma de contratación]]</f>
        <v>#VALUE!</v>
      </c>
      <c r="T533" s="208" t="e">
        <f>Tabla13[[#This Row],[Nº Expediente de la plataforma de contratación]]</f>
        <v>#VALUE!</v>
      </c>
      <c r="U533" s="134" t="e">
        <f>Tabla13[[#This Row],[Importe IVA ]]</f>
        <v>#VALUE!</v>
      </c>
      <c r="V533" s="134" t="e">
        <f>Tabla13[[#This Row],[Importe de adjudicación (IVA INCLUIDO)]]</f>
        <v>#VALUE!</v>
      </c>
      <c r="W533" s="137"/>
    </row>
    <row r="534" spans="10:23">
      <c r="J534" s="24"/>
      <c r="S534" s="203" t="e">
        <f>Tabla13[[#This Row],[Título del contrato]]&amp;Tabla13[[#This Row],[Nº Expediente de la plataforma de contratación]]</f>
        <v>#VALUE!</v>
      </c>
      <c r="T534" s="208" t="e">
        <f>Tabla13[[#This Row],[Nº Expediente de la plataforma de contratación]]</f>
        <v>#VALUE!</v>
      </c>
      <c r="U534" s="134" t="e">
        <f>Tabla13[[#This Row],[Importe IVA ]]</f>
        <v>#VALUE!</v>
      </c>
      <c r="V534" s="134" t="e">
        <f>Tabla13[[#This Row],[Importe de adjudicación (IVA INCLUIDO)]]</f>
        <v>#VALUE!</v>
      </c>
      <c r="W534" s="137"/>
    </row>
    <row r="535" spans="10:23">
      <c r="J535" s="24"/>
      <c r="S535" s="203" t="e">
        <f>Tabla13[[#This Row],[Título del contrato]]&amp;Tabla13[[#This Row],[Nº Expediente de la plataforma de contratación]]</f>
        <v>#VALUE!</v>
      </c>
      <c r="T535" s="208" t="e">
        <f>Tabla13[[#This Row],[Nº Expediente de la plataforma de contratación]]</f>
        <v>#VALUE!</v>
      </c>
      <c r="U535" s="134" t="e">
        <f>Tabla13[[#This Row],[Importe IVA ]]</f>
        <v>#VALUE!</v>
      </c>
      <c r="V535" s="134" t="e">
        <f>Tabla13[[#This Row],[Importe de adjudicación (IVA INCLUIDO)]]</f>
        <v>#VALUE!</v>
      </c>
      <c r="W535" s="137"/>
    </row>
    <row r="536" spans="10:23">
      <c r="J536" s="24"/>
      <c r="S536" s="203" t="e">
        <f>Tabla13[[#This Row],[Título del contrato]]&amp;Tabla13[[#This Row],[Nº Expediente de la plataforma de contratación]]</f>
        <v>#VALUE!</v>
      </c>
      <c r="T536" s="208" t="e">
        <f>Tabla13[[#This Row],[Nº Expediente de la plataforma de contratación]]</f>
        <v>#VALUE!</v>
      </c>
      <c r="U536" s="134" t="e">
        <f>Tabla13[[#This Row],[Importe IVA ]]</f>
        <v>#VALUE!</v>
      </c>
      <c r="V536" s="134" t="e">
        <f>Tabla13[[#This Row],[Importe de adjudicación (IVA INCLUIDO)]]</f>
        <v>#VALUE!</v>
      </c>
      <c r="W536" s="137"/>
    </row>
    <row r="537" spans="10:23">
      <c r="J537" s="24"/>
      <c r="S537" s="203" t="e">
        <f>Tabla13[[#This Row],[Título del contrato]]&amp;Tabla13[[#This Row],[Nº Expediente de la plataforma de contratación]]</f>
        <v>#VALUE!</v>
      </c>
      <c r="T537" s="208" t="e">
        <f>Tabla13[[#This Row],[Nº Expediente de la plataforma de contratación]]</f>
        <v>#VALUE!</v>
      </c>
      <c r="U537" s="134" t="e">
        <f>Tabla13[[#This Row],[Importe IVA ]]</f>
        <v>#VALUE!</v>
      </c>
      <c r="V537" s="134" t="e">
        <f>Tabla13[[#This Row],[Importe de adjudicación (IVA INCLUIDO)]]</f>
        <v>#VALUE!</v>
      </c>
      <c r="W537" s="137"/>
    </row>
    <row r="538" spans="10:23">
      <c r="J538" s="24"/>
      <c r="S538" s="203" t="e">
        <f>Tabla13[[#This Row],[Título del contrato]]&amp;Tabla13[[#This Row],[Nº Expediente de la plataforma de contratación]]</f>
        <v>#VALUE!</v>
      </c>
      <c r="T538" s="208" t="e">
        <f>Tabla13[[#This Row],[Nº Expediente de la plataforma de contratación]]</f>
        <v>#VALUE!</v>
      </c>
      <c r="U538" s="134" t="e">
        <f>Tabla13[[#This Row],[Importe IVA ]]</f>
        <v>#VALUE!</v>
      </c>
      <c r="V538" s="134" t="e">
        <f>Tabla13[[#This Row],[Importe de adjudicación (IVA INCLUIDO)]]</f>
        <v>#VALUE!</v>
      </c>
      <c r="W538" s="137"/>
    </row>
    <row r="539" spans="10:23">
      <c r="J539" s="24"/>
      <c r="S539" s="203" t="e">
        <f>Tabla13[[#This Row],[Título del contrato]]&amp;Tabla13[[#This Row],[Nº Expediente de la plataforma de contratación]]</f>
        <v>#VALUE!</v>
      </c>
      <c r="T539" s="208" t="e">
        <f>Tabla13[[#This Row],[Nº Expediente de la plataforma de contratación]]</f>
        <v>#VALUE!</v>
      </c>
      <c r="U539" s="134" t="e">
        <f>Tabla13[[#This Row],[Importe IVA ]]</f>
        <v>#VALUE!</v>
      </c>
      <c r="V539" s="134" t="e">
        <f>Tabla13[[#This Row],[Importe de adjudicación (IVA INCLUIDO)]]</f>
        <v>#VALUE!</v>
      </c>
      <c r="W539" s="137"/>
    </row>
    <row r="540" spans="10:23">
      <c r="J540" s="24"/>
      <c r="S540" s="203" t="e">
        <f>Tabla13[[#This Row],[Título del contrato]]&amp;Tabla13[[#This Row],[Nº Expediente de la plataforma de contratación]]</f>
        <v>#VALUE!</v>
      </c>
      <c r="T540" s="208" t="e">
        <f>Tabla13[[#This Row],[Nº Expediente de la plataforma de contratación]]</f>
        <v>#VALUE!</v>
      </c>
      <c r="U540" s="134" t="e">
        <f>Tabla13[[#This Row],[Importe IVA ]]</f>
        <v>#VALUE!</v>
      </c>
      <c r="V540" s="134" t="e">
        <f>Tabla13[[#This Row],[Importe de adjudicación (IVA INCLUIDO)]]</f>
        <v>#VALUE!</v>
      </c>
      <c r="W540" s="137"/>
    </row>
    <row r="541" spans="10:23">
      <c r="J541" s="24"/>
      <c r="S541" s="203" t="e">
        <f>Tabla13[[#This Row],[Título del contrato]]&amp;Tabla13[[#This Row],[Nº Expediente de la plataforma de contratación]]</f>
        <v>#VALUE!</v>
      </c>
      <c r="T541" s="208" t="e">
        <f>Tabla13[[#This Row],[Nº Expediente de la plataforma de contratación]]</f>
        <v>#VALUE!</v>
      </c>
      <c r="U541" s="134" t="e">
        <f>Tabla13[[#This Row],[Importe IVA ]]</f>
        <v>#VALUE!</v>
      </c>
      <c r="V541" s="134" t="e">
        <f>Tabla13[[#This Row],[Importe de adjudicación (IVA INCLUIDO)]]</f>
        <v>#VALUE!</v>
      </c>
      <c r="W541" s="137"/>
    </row>
    <row r="542" spans="10:23">
      <c r="J542" s="24"/>
      <c r="S542" s="203" t="e">
        <f>Tabla13[[#This Row],[Título del contrato]]&amp;Tabla13[[#This Row],[Nº Expediente de la plataforma de contratación]]</f>
        <v>#VALUE!</v>
      </c>
      <c r="T542" s="208" t="e">
        <f>Tabla13[[#This Row],[Nº Expediente de la plataforma de contratación]]</f>
        <v>#VALUE!</v>
      </c>
      <c r="U542" s="134" t="e">
        <f>Tabla13[[#This Row],[Importe IVA ]]</f>
        <v>#VALUE!</v>
      </c>
      <c r="V542" s="134" t="e">
        <f>Tabla13[[#This Row],[Importe de adjudicación (IVA INCLUIDO)]]</f>
        <v>#VALUE!</v>
      </c>
      <c r="W542" s="137"/>
    </row>
    <row r="543" spans="10:23">
      <c r="J543" s="24"/>
      <c r="S543" s="203" t="e">
        <f>Tabla13[[#This Row],[Título del contrato]]&amp;Tabla13[[#This Row],[Nº Expediente de la plataforma de contratación]]</f>
        <v>#VALUE!</v>
      </c>
      <c r="T543" s="208" t="e">
        <f>Tabla13[[#This Row],[Nº Expediente de la plataforma de contratación]]</f>
        <v>#VALUE!</v>
      </c>
      <c r="U543" s="134" t="e">
        <f>Tabla13[[#This Row],[Importe IVA ]]</f>
        <v>#VALUE!</v>
      </c>
      <c r="V543" s="134" t="e">
        <f>Tabla13[[#This Row],[Importe de adjudicación (IVA INCLUIDO)]]</f>
        <v>#VALUE!</v>
      </c>
      <c r="W543" s="137"/>
    </row>
    <row r="544" spans="10:23">
      <c r="J544" s="24"/>
      <c r="S544" s="203" t="e">
        <f>Tabla13[[#This Row],[Título del contrato]]&amp;Tabla13[[#This Row],[Nº Expediente de la plataforma de contratación]]</f>
        <v>#VALUE!</v>
      </c>
      <c r="T544" s="208" t="e">
        <f>Tabla13[[#This Row],[Nº Expediente de la plataforma de contratación]]</f>
        <v>#VALUE!</v>
      </c>
      <c r="U544" s="134" t="e">
        <f>Tabla13[[#This Row],[Importe IVA ]]</f>
        <v>#VALUE!</v>
      </c>
      <c r="V544" s="134" t="e">
        <f>Tabla13[[#This Row],[Importe de adjudicación (IVA INCLUIDO)]]</f>
        <v>#VALUE!</v>
      </c>
      <c r="W544" s="137"/>
    </row>
    <row r="545" spans="10:23">
      <c r="J545" s="24"/>
      <c r="S545" s="203" t="e">
        <f>Tabla13[[#This Row],[Título del contrato]]&amp;Tabla13[[#This Row],[Nº Expediente de la plataforma de contratación]]</f>
        <v>#VALUE!</v>
      </c>
      <c r="T545" s="208" t="e">
        <f>Tabla13[[#This Row],[Nº Expediente de la plataforma de contratación]]</f>
        <v>#VALUE!</v>
      </c>
      <c r="U545" s="134" t="e">
        <f>Tabla13[[#This Row],[Importe IVA ]]</f>
        <v>#VALUE!</v>
      </c>
      <c r="V545" s="134" t="e">
        <f>Tabla13[[#This Row],[Importe de adjudicación (IVA INCLUIDO)]]</f>
        <v>#VALUE!</v>
      </c>
      <c r="W545" s="137"/>
    </row>
    <row r="546" spans="10:23">
      <c r="J546" s="24"/>
      <c r="S546" s="203" t="e">
        <f>Tabla13[[#This Row],[Título del contrato]]&amp;Tabla13[[#This Row],[Nº Expediente de la plataforma de contratación]]</f>
        <v>#VALUE!</v>
      </c>
      <c r="T546" s="208" t="e">
        <f>Tabla13[[#This Row],[Nº Expediente de la plataforma de contratación]]</f>
        <v>#VALUE!</v>
      </c>
      <c r="U546" s="134" t="e">
        <f>Tabla13[[#This Row],[Importe IVA ]]</f>
        <v>#VALUE!</v>
      </c>
      <c r="V546" s="134" t="e">
        <f>Tabla13[[#This Row],[Importe de adjudicación (IVA INCLUIDO)]]</f>
        <v>#VALUE!</v>
      </c>
      <c r="W546" s="137"/>
    </row>
    <row r="547" spans="10:23">
      <c r="J547" s="24"/>
      <c r="S547" s="203" t="e">
        <f>Tabla13[[#This Row],[Título del contrato]]&amp;Tabla13[[#This Row],[Nº Expediente de la plataforma de contratación]]</f>
        <v>#VALUE!</v>
      </c>
      <c r="T547" s="208" t="e">
        <f>Tabla13[[#This Row],[Nº Expediente de la plataforma de contratación]]</f>
        <v>#VALUE!</v>
      </c>
      <c r="U547" s="134" t="e">
        <f>Tabla13[[#This Row],[Importe IVA ]]</f>
        <v>#VALUE!</v>
      </c>
      <c r="V547" s="134" t="e">
        <f>Tabla13[[#This Row],[Importe de adjudicación (IVA INCLUIDO)]]</f>
        <v>#VALUE!</v>
      </c>
      <c r="W547" s="137"/>
    </row>
    <row r="548" spans="10:23">
      <c r="J548" s="24"/>
      <c r="S548" s="203" t="e">
        <f>Tabla13[[#This Row],[Título del contrato]]&amp;Tabla13[[#This Row],[Nº Expediente de la plataforma de contratación]]</f>
        <v>#VALUE!</v>
      </c>
      <c r="T548" s="208" t="e">
        <f>Tabla13[[#This Row],[Nº Expediente de la plataforma de contratación]]</f>
        <v>#VALUE!</v>
      </c>
      <c r="U548" s="134" t="e">
        <f>Tabla13[[#This Row],[Importe IVA ]]</f>
        <v>#VALUE!</v>
      </c>
      <c r="V548" s="134" t="e">
        <f>Tabla13[[#This Row],[Importe de adjudicación (IVA INCLUIDO)]]</f>
        <v>#VALUE!</v>
      </c>
      <c r="W548" s="137"/>
    </row>
    <row r="549" spans="10:23">
      <c r="J549" s="24"/>
      <c r="S549" s="203" t="e">
        <f>Tabla13[[#This Row],[Título del contrato]]&amp;Tabla13[[#This Row],[Nº Expediente de la plataforma de contratación]]</f>
        <v>#VALUE!</v>
      </c>
      <c r="T549" s="208" t="e">
        <f>Tabla13[[#This Row],[Nº Expediente de la plataforma de contratación]]</f>
        <v>#VALUE!</v>
      </c>
      <c r="U549" s="134" t="e">
        <f>Tabla13[[#This Row],[Importe IVA ]]</f>
        <v>#VALUE!</v>
      </c>
      <c r="V549" s="134" t="e">
        <f>Tabla13[[#This Row],[Importe de adjudicación (IVA INCLUIDO)]]</f>
        <v>#VALUE!</v>
      </c>
      <c r="W549" s="137"/>
    </row>
    <row r="550" spans="10:23">
      <c r="J550" s="24"/>
      <c r="S550" s="203" t="e">
        <f>Tabla13[[#This Row],[Título del contrato]]&amp;Tabla13[[#This Row],[Nº Expediente de la plataforma de contratación]]</f>
        <v>#VALUE!</v>
      </c>
      <c r="T550" s="208" t="e">
        <f>Tabla13[[#This Row],[Nº Expediente de la plataforma de contratación]]</f>
        <v>#VALUE!</v>
      </c>
      <c r="U550" s="134" t="e">
        <f>Tabla13[[#This Row],[Importe IVA ]]</f>
        <v>#VALUE!</v>
      </c>
      <c r="V550" s="134" t="e">
        <f>Tabla13[[#This Row],[Importe de adjudicación (IVA INCLUIDO)]]</f>
        <v>#VALUE!</v>
      </c>
      <c r="W550" s="137"/>
    </row>
    <row r="551" spans="10:23">
      <c r="J551" s="24"/>
      <c r="S551" s="203" t="e">
        <f>Tabla13[[#This Row],[Título del contrato]]&amp;Tabla13[[#This Row],[Nº Expediente de la plataforma de contratación]]</f>
        <v>#VALUE!</v>
      </c>
      <c r="T551" s="208" t="e">
        <f>Tabla13[[#This Row],[Nº Expediente de la plataforma de contratación]]</f>
        <v>#VALUE!</v>
      </c>
      <c r="U551" s="134" t="e">
        <f>Tabla13[[#This Row],[Importe IVA ]]</f>
        <v>#VALUE!</v>
      </c>
      <c r="V551" s="134" t="e">
        <f>Tabla13[[#This Row],[Importe de adjudicación (IVA INCLUIDO)]]</f>
        <v>#VALUE!</v>
      </c>
      <c r="W551" s="137"/>
    </row>
    <row r="552" spans="10:23">
      <c r="J552" s="24"/>
      <c r="S552" s="203" t="e">
        <f>Tabla13[[#This Row],[Título del contrato]]&amp;Tabla13[[#This Row],[Nº Expediente de la plataforma de contratación]]</f>
        <v>#VALUE!</v>
      </c>
      <c r="T552" s="208" t="e">
        <f>Tabla13[[#This Row],[Nº Expediente de la plataforma de contratación]]</f>
        <v>#VALUE!</v>
      </c>
      <c r="U552" s="134" t="e">
        <f>Tabla13[[#This Row],[Importe IVA ]]</f>
        <v>#VALUE!</v>
      </c>
      <c r="V552" s="134" t="e">
        <f>Tabla13[[#This Row],[Importe de adjudicación (IVA INCLUIDO)]]</f>
        <v>#VALUE!</v>
      </c>
      <c r="W552" s="137"/>
    </row>
    <row r="553" spans="10:23">
      <c r="J553" s="24"/>
      <c r="S553" s="203" t="e">
        <f>Tabla13[[#This Row],[Título del contrato]]&amp;Tabla13[[#This Row],[Nº Expediente de la plataforma de contratación]]</f>
        <v>#VALUE!</v>
      </c>
      <c r="T553" s="208" t="e">
        <f>Tabla13[[#This Row],[Nº Expediente de la plataforma de contratación]]</f>
        <v>#VALUE!</v>
      </c>
      <c r="U553" s="134" t="e">
        <f>Tabla13[[#This Row],[Importe IVA ]]</f>
        <v>#VALUE!</v>
      </c>
      <c r="V553" s="134" t="e">
        <f>Tabla13[[#This Row],[Importe de adjudicación (IVA INCLUIDO)]]</f>
        <v>#VALUE!</v>
      </c>
      <c r="W553" s="137"/>
    </row>
    <row r="554" spans="10:23">
      <c r="J554" s="24"/>
      <c r="S554" s="203" t="e">
        <f>Tabla13[[#This Row],[Título del contrato]]&amp;Tabla13[[#This Row],[Nº Expediente de la plataforma de contratación]]</f>
        <v>#VALUE!</v>
      </c>
      <c r="T554" s="208" t="e">
        <f>Tabla13[[#This Row],[Nº Expediente de la plataforma de contratación]]</f>
        <v>#VALUE!</v>
      </c>
      <c r="U554" s="134" t="e">
        <f>Tabla13[[#This Row],[Importe IVA ]]</f>
        <v>#VALUE!</v>
      </c>
      <c r="V554" s="134" t="e">
        <f>Tabla13[[#This Row],[Importe de adjudicación (IVA INCLUIDO)]]</f>
        <v>#VALUE!</v>
      </c>
      <c r="W554" s="137"/>
    </row>
    <row r="555" spans="10:23">
      <c r="J555" s="24"/>
      <c r="S555" s="203" t="e">
        <f>Tabla13[[#This Row],[Título del contrato]]&amp;Tabla13[[#This Row],[Nº Expediente de la plataforma de contratación]]</f>
        <v>#VALUE!</v>
      </c>
      <c r="T555" s="208" t="e">
        <f>Tabla13[[#This Row],[Nº Expediente de la plataforma de contratación]]</f>
        <v>#VALUE!</v>
      </c>
      <c r="U555" s="134" t="e">
        <f>Tabla13[[#This Row],[Importe IVA ]]</f>
        <v>#VALUE!</v>
      </c>
      <c r="V555" s="134" t="e">
        <f>Tabla13[[#This Row],[Importe de adjudicación (IVA INCLUIDO)]]</f>
        <v>#VALUE!</v>
      </c>
      <c r="W555" s="137"/>
    </row>
    <row r="556" spans="10:23">
      <c r="J556" s="24"/>
      <c r="S556" s="203" t="e">
        <f>Tabla13[[#This Row],[Título del contrato]]&amp;Tabla13[[#This Row],[Nº Expediente de la plataforma de contratación]]</f>
        <v>#VALUE!</v>
      </c>
      <c r="T556" s="208" t="e">
        <f>Tabla13[[#This Row],[Nº Expediente de la plataforma de contratación]]</f>
        <v>#VALUE!</v>
      </c>
      <c r="U556" s="134" t="e">
        <f>Tabla13[[#This Row],[Importe IVA ]]</f>
        <v>#VALUE!</v>
      </c>
      <c r="V556" s="134" t="e">
        <f>Tabla13[[#This Row],[Importe de adjudicación (IVA INCLUIDO)]]</f>
        <v>#VALUE!</v>
      </c>
      <c r="W556" s="137"/>
    </row>
    <row r="557" spans="10:23">
      <c r="J557" s="24"/>
      <c r="S557" s="203" t="e">
        <f>Tabla13[[#This Row],[Título del contrato]]&amp;Tabla13[[#This Row],[Nº Expediente de la plataforma de contratación]]</f>
        <v>#VALUE!</v>
      </c>
      <c r="T557" s="208" t="e">
        <f>Tabla13[[#This Row],[Nº Expediente de la plataforma de contratación]]</f>
        <v>#VALUE!</v>
      </c>
      <c r="U557" s="134" t="e">
        <f>Tabla13[[#This Row],[Importe IVA ]]</f>
        <v>#VALUE!</v>
      </c>
      <c r="V557" s="134" t="e">
        <f>Tabla13[[#This Row],[Importe de adjudicación (IVA INCLUIDO)]]</f>
        <v>#VALUE!</v>
      </c>
      <c r="W557" s="137"/>
    </row>
    <row r="558" spans="10:23">
      <c r="J558" s="24"/>
      <c r="S558" s="203" t="e">
        <f>Tabla13[[#This Row],[Título del contrato]]&amp;Tabla13[[#This Row],[Nº Expediente de la plataforma de contratación]]</f>
        <v>#VALUE!</v>
      </c>
      <c r="T558" s="208" t="e">
        <f>Tabla13[[#This Row],[Nº Expediente de la plataforma de contratación]]</f>
        <v>#VALUE!</v>
      </c>
      <c r="U558" s="134" t="e">
        <f>Tabla13[[#This Row],[Importe IVA ]]</f>
        <v>#VALUE!</v>
      </c>
      <c r="V558" s="134" t="e">
        <f>Tabla13[[#This Row],[Importe de adjudicación (IVA INCLUIDO)]]</f>
        <v>#VALUE!</v>
      </c>
      <c r="W558" s="137"/>
    </row>
    <row r="559" spans="10:23">
      <c r="J559" s="24"/>
      <c r="S559" s="203" t="e">
        <f>Tabla13[[#This Row],[Título del contrato]]&amp;Tabla13[[#This Row],[Nº Expediente de la plataforma de contratación]]</f>
        <v>#VALUE!</v>
      </c>
      <c r="T559" s="208" t="e">
        <f>Tabla13[[#This Row],[Nº Expediente de la plataforma de contratación]]</f>
        <v>#VALUE!</v>
      </c>
      <c r="U559" s="134" t="e">
        <f>Tabla13[[#This Row],[Importe IVA ]]</f>
        <v>#VALUE!</v>
      </c>
      <c r="V559" s="134" t="e">
        <f>Tabla13[[#This Row],[Importe de adjudicación (IVA INCLUIDO)]]</f>
        <v>#VALUE!</v>
      </c>
      <c r="W559" s="137"/>
    </row>
    <row r="560" spans="10:23">
      <c r="J560" s="24"/>
      <c r="S560" s="203" t="e">
        <f>Tabla13[[#This Row],[Título del contrato]]&amp;Tabla13[[#This Row],[Nº Expediente de la plataforma de contratación]]</f>
        <v>#VALUE!</v>
      </c>
      <c r="T560" s="208" t="e">
        <f>Tabla13[[#This Row],[Nº Expediente de la plataforma de contratación]]</f>
        <v>#VALUE!</v>
      </c>
      <c r="U560" s="134" t="e">
        <f>Tabla13[[#This Row],[Importe IVA ]]</f>
        <v>#VALUE!</v>
      </c>
      <c r="V560" s="134" t="e">
        <f>Tabla13[[#This Row],[Importe de adjudicación (IVA INCLUIDO)]]</f>
        <v>#VALUE!</v>
      </c>
      <c r="W560" s="137"/>
    </row>
    <row r="561" spans="10:23">
      <c r="J561" s="24"/>
      <c r="S561" s="203" t="e">
        <f>Tabla13[[#This Row],[Título del contrato]]&amp;Tabla13[[#This Row],[Nº Expediente de la plataforma de contratación]]</f>
        <v>#VALUE!</v>
      </c>
      <c r="T561" s="208" t="e">
        <f>Tabla13[[#This Row],[Nº Expediente de la plataforma de contratación]]</f>
        <v>#VALUE!</v>
      </c>
      <c r="U561" s="134" t="e">
        <f>Tabla13[[#This Row],[Importe IVA ]]</f>
        <v>#VALUE!</v>
      </c>
      <c r="V561" s="134" t="e">
        <f>Tabla13[[#This Row],[Importe de adjudicación (IVA INCLUIDO)]]</f>
        <v>#VALUE!</v>
      </c>
      <c r="W561" s="137"/>
    </row>
    <row r="562" spans="10:23">
      <c r="J562" s="24"/>
      <c r="S562" s="203" t="e">
        <f>Tabla13[[#This Row],[Título del contrato]]&amp;Tabla13[[#This Row],[Nº Expediente de la plataforma de contratación]]</f>
        <v>#VALUE!</v>
      </c>
      <c r="T562" s="208" t="e">
        <f>Tabla13[[#This Row],[Nº Expediente de la plataforma de contratación]]</f>
        <v>#VALUE!</v>
      </c>
      <c r="U562" s="134" t="e">
        <f>Tabla13[[#This Row],[Importe IVA ]]</f>
        <v>#VALUE!</v>
      </c>
      <c r="V562" s="134" t="e">
        <f>Tabla13[[#This Row],[Importe de adjudicación (IVA INCLUIDO)]]</f>
        <v>#VALUE!</v>
      </c>
      <c r="W562" s="137"/>
    </row>
    <row r="563" spans="10:23">
      <c r="J563" s="24"/>
      <c r="S563" s="203" t="e">
        <f>Tabla13[[#This Row],[Título del contrato]]&amp;Tabla13[[#This Row],[Nº Expediente de la plataforma de contratación]]</f>
        <v>#VALUE!</v>
      </c>
      <c r="T563" s="208" t="e">
        <f>Tabla13[[#This Row],[Nº Expediente de la plataforma de contratación]]</f>
        <v>#VALUE!</v>
      </c>
      <c r="U563" s="134" t="e">
        <f>Tabla13[[#This Row],[Importe IVA ]]</f>
        <v>#VALUE!</v>
      </c>
      <c r="V563" s="134" t="e">
        <f>Tabla13[[#This Row],[Importe de adjudicación (IVA INCLUIDO)]]</f>
        <v>#VALUE!</v>
      </c>
      <c r="W563" s="137"/>
    </row>
    <row r="564" spans="10:23">
      <c r="J564" s="24"/>
      <c r="S564" s="203" t="e">
        <f>Tabla13[[#This Row],[Título del contrato]]&amp;Tabla13[[#This Row],[Nº Expediente de la plataforma de contratación]]</f>
        <v>#VALUE!</v>
      </c>
      <c r="T564" s="208" t="e">
        <f>Tabla13[[#This Row],[Nº Expediente de la plataforma de contratación]]</f>
        <v>#VALUE!</v>
      </c>
      <c r="U564" s="134" t="e">
        <f>Tabla13[[#This Row],[Importe IVA ]]</f>
        <v>#VALUE!</v>
      </c>
      <c r="V564" s="134" t="e">
        <f>Tabla13[[#This Row],[Importe de adjudicación (IVA INCLUIDO)]]</f>
        <v>#VALUE!</v>
      </c>
      <c r="W564" s="137"/>
    </row>
    <row r="565" spans="10:23">
      <c r="J565" s="24"/>
      <c r="S565" s="203" t="e">
        <f>Tabla13[[#This Row],[Título del contrato]]&amp;Tabla13[[#This Row],[Nº Expediente de la plataforma de contratación]]</f>
        <v>#VALUE!</v>
      </c>
      <c r="T565" s="208" t="e">
        <f>Tabla13[[#This Row],[Nº Expediente de la plataforma de contratación]]</f>
        <v>#VALUE!</v>
      </c>
      <c r="U565" s="134" t="e">
        <f>Tabla13[[#This Row],[Importe IVA ]]</f>
        <v>#VALUE!</v>
      </c>
      <c r="V565" s="134" t="e">
        <f>Tabla13[[#This Row],[Importe de adjudicación (IVA INCLUIDO)]]</f>
        <v>#VALUE!</v>
      </c>
      <c r="W565" s="137"/>
    </row>
    <row r="566" spans="10:23">
      <c r="J566" s="24"/>
      <c r="S566" s="203" t="e">
        <f>Tabla13[[#This Row],[Título del contrato]]&amp;Tabla13[[#This Row],[Nº Expediente de la plataforma de contratación]]</f>
        <v>#VALUE!</v>
      </c>
      <c r="T566" s="208" t="e">
        <f>Tabla13[[#This Row],[Nº Expediente de la plataforma de contratación]]</f>
        <v>#VALUE!</v>
      </c>
      <c r="U566" s="134" t="e">
        <f>Tabla13[[#This Row],[Importe IVA ]]</f>
        <v>#VALUE!</v>
      </c>
      <c r="V566" s="134" t="e">
        <f>Tabla13[[#This Row],[Importe de adjudicación (IVA INCLUIDO)]]</f>
        <v>#VALUE!</v>
      </c>
      <c r="W566" s="137"/>
    </row>
    <row r="567" spans="10:23">
      <c r="J567" s="24"/>
      <c r="S567" s="203" t="e">
        <f>Tabla13[[#This Row],[Título del contrato]]&amp;Tabla13[[#This Row],[Nº Expediente de la plataforma de contratación]]</f>
        <v>#VALUE!</v>
      </c>
      <c r="T567" s="208" t="e">
        <f>Tabla13[[#This Row],[Nº Expediente de la plataforma de contratación]]</f>
        <v>#VALUE!</v>
      </c>
      <c r="U567" s="134" t="e">
        <f>Tabla13[[#This Row],[Importe IVA ]]</f>
        <v>#VALUE!</v>
      </c>
      <c r="V567" s="134" t="e">
        <f>Tabla13[[#This Row],[Importe de adjudicación (IVA INCLUIDO)]]</f>
        <v>#VALUE!</v>
      </c>
      <c r="W567" s="137"/>
    </row>
    <row r="568" spans="10:23">
      <c r="J568" s="24"/>
      <c r="S568" s="203" t="e">
        <f>Tabla13[[#This Row],[Título del contrato]]&amp;Tabla13[[#This Row],[Nº Expediente de la plataforma de contratación]]</f>
        <v>#VALUE!</v>
      </c>
      <c r="T568" s="208" t="e">
        <f>Tabla13[[#This Row],[Nº Expediente de la plataforma de contratación]]</f>
        <v>#VALUE!</v>
      </c>
      <c r="U568" s="134" t="e">
        <f>Tabla13[[#This Row],[Importe IVA ]]</f>
        <v>#VALUE!</v>
      </c>
      <c r="V568" s="134" t="e">
        <f>Tabla13[[#This Row],[Importe de adjudicación (IVA INCLUIDO)]]</f>
        <v>#VALUE!</v>
      </c>
      <c r="W568" s="137"/>
    </row>
    <row r="569" spans="10:23">
      <c r="J569" s="24"/>
      <c r="S569" s="203" t="e">
        <f>Tabla13[[#This Row],[Título del contrato]]&amp;Tabla13[[#This Row],[Nº Expediente de la plataforma de contratación]]</f>
        <v>#VALUE!</v>
      </c>
      <c r="T569" s="208" t="e">
        <f>Tabla13[[#This Row],[Nº Expediente de la plataforma de contratación]]</f>
        <v>#VALUE!</v>
      </c>
      <c r="U569" s="134" t="e">
        <f>Tabla13[[#This Row],[Importe IVA ]]</f>
        <v>#VALUE!</v>
      </c>
      <c r="V569" s="134" t="e">
        <f>Tabla13[[#This Row],[Importe de adjudicación (IVA INCLUIDO)]]</f>
        <v>#VALUE!</v>
      </c>
      <c r="W569" s="137"/>
    </row>
    <row r="570" spans="10:23">
      <c r="J570" s="24"/>
      <c r="S570" s="203" t="e">
        <f>Tabla13[[#This Row],[Título del contrato]]&amp;Tabla13[[#This Row],[Nº Expediente de la plataforma de contratación]]</f>
        <v>#VALUE!</v>
      </c>
      <c r="T570" s="208" t="e">
        <f>Tabla13[[#This Row],[Nº Expediente de la plataforma de contratación]]</f>
        <v>#VALUE!</v>
      </c>
      <c r="U570" s="134" t="e">
        <f>Tabla13[[#This Row],[Importe IVA ]]</f>
        <v>#VALUE!</v>
      </c>
      <c r="V570" s="134" t="e">
        <f>Tabla13[[#This Row],[Importe de adjudicación (IVA INCLUIDO)]]</f>
        <v>#VALUE!</v>
      </c>
      <c r="W570" s="137"/>
    </row>
    <row r="571" spans="10:23">
      <c r="J571" s="24"/>
      <c r="S571" s="203" t="e">
        <f>Tabla13[[#This Row],[Título del contrato]]&amp;Tabla13[[#This Row],[Nº Expediente de la plataforma de contratación]]</f>
        <v>#VALUE!</v>
      </c>
      <c r="T571" s="208" t="e">
        <f>Tabla13[[#This Row],[Nº Expediente de la plataforma de contratación]]</f>
        <v>#VALUE!</v>
      </c>
      <c r="U571" s="134" t="e">
        <f>Tabla13[[#This Row],[Importe IVA ]]</f>
        <v>#VALUE!</v>
      </c>
      <c r="V571" s="134" t="e">
        <f>Tabla13[[#This Row],[Importe de adjudicación (IVA INCLUIDO)]]</f>
        <v>#VALUE!</v>
      </c>
      <c r="W571" s="137"/>
    </row>
    <row r="572" spans="10:23">
      <c r="J572" s="24"/>
      <c r="S572" s="203" t="e">
        <f>Tabla13[[#This Row],[Título del contrato]]&amp;Tabla13[[#This Row],[Nº Expediente de la plataforma de contratación]]</f>
        <v>#VALUE!</v>
      </c>
      <c r="T572" s="208" t="e">
        <f>Tabla13[[#This Row],[Nº Expediente de la plataforma de contratación]]</f>
        <v>#VALUE!</v>
      </c>
      <c r="U572" s="134" t="e">
        <f>Tabla13[[#This Row],[Importe IVA ]]</f>
        <v>#VALUE!</v>
      </c>
      <c r="V572" s="134" t="e">
        <f>Tabla13[[#This Row],[Importe de adjudicación (IVA INCLUIDO)]]</f>
        <v>#VALUE!</v>
      </c>
      <c r="W572" s="137"/>
    </row>
    <row r="573" spans="10:23">
      <c r="J573" s="24"/>
      <c r="S573" s="203" t="e">
        <f>Tabla13[[#This Row],[Título del contrato]]&amp;Tabla13[[#This Row],[Nº Expediente de la plataforma de contratación]]</f>
        <v>#VALUE!</v>
      </c>
      <c r="T573" s="208" t="e">
        <f>Tabla13[[#This Row],[Nº Expediente de la plataforma de contratación]]</f>
        <v>#VALUE!</v>
      </c>
      <c r="U573" s="134" t="e">
        <f>Tabla13[[#This Row],[Importe IVA ]]</f>
        <v>#VALUE!</v>
      </c>
      <c r="V573" s="134" t="e">
        <f>Tabla13[[#This Row],[Importe de adjudicación (IVA INCLUIDO)]]</f>
        <v>#VALUE!</v>
      </c>
      <c r="W573" s="137"/>
    </row>
    <row r="574" spans="10:23">
      <c r="J574" s="24"/>
      <c r="S574" s="203" t="e">
        <f>Tabla13[[#This Row],[Título del contrato]]&amp;Tabla13[[#This Row],[Nº Expediente de la plataforma de contratación]]</f>
        <v>#VALUE!</v>
      </c>
      <c r="T574" s="208" t="e">
        <f>Tabla13[[#This Row],[Nº Expediente de la plataforma de contratación]]</f>
        <v>#VALUE!</v>
      </c>
      <c r="U574" s="134" t="e">
        <f>Tabla13[[#This Row],[Importe IVA ]]</f>
        <v>#VALUE!</v>
      </c>
      <c r="V574" s="134" t="e">
        <f>Tabla13[[#This Row],[Importe de adjudicación (IVA INCLUIDO)]]</f>
        <v>#VALUE!</v>
      </c>
      <c r="W574" s="137"/>
    </row>
    <row r="575" spans="10:23">
      <c r="J575" s="24"/>
      <c r="S575" s="203" t="e">
        <f>Tabla13[[#This Row],[Título del contrato]]&amp;Tabla13[[#This Row],[Nº Expediente de la plataforma de contratación]]</f>
        <v>#VALUE!</v>
      </c>
      <c r="T575" s="208" t="e">
        <f>Tabla13[[#This Row],[Nº Expediente de la plataforma de contratación]]</f>
        <v>#VALUE!</v>
      </c>
      <c r="U575" s="134" t="e">
        <f>Tabla13[[#This Row],[Importe IVA ]]</f>
        <v>#VALUE!</v>
      </c>
      <c r="V575" s="134" t="e">
        <f>Tabla13[[#This Row],[Importe de adjudicación (IVA INCLUIDO)]]</f>
        <v>#VALUE!</v>
      </c>
      <c r="W575" s="137"/>
    </row>
    <row r="576" spans="10:23">
      <c r="J576" s="24"/>
      <c r="S576" s="203" t="e">
        <f>Tabla13[[#This Row],[Título del contrato]]&amp;Tabla13[[#This Row],[Nº Expediente de la plataforma de contratación]]</f>
        <v>#VALUE!</v>
      </c>
      <c r="T576" s="208" t="e">
        <f>Tabla13[[#This Row],[Nº Expediente de la plataforma de contratación]]</f>
        <v>#VALUE!</v>
      </c>
      <c r="U576" s="134" t="e">
        <f>Tabla13[[#This Row],[Importe IVA ]]</f>
        <v>#VALUE!</v>
      </c>
      <c r="V576" s="134" t="e">
        <f>Tabla13[[#This Row],[Importe de adjudicación (IVA INCLUIDO)]]</f>
        <v>#VALUE!</v>
      </c>
      <c r="W576" s="137"/>
    </row>
    <row r="577" spans="10:23">
      <c r="J577" s="24"/>
      <c r="S577" s="203" t="e">
        <f>Tabla13[[#This Row],[Título del contrato]]&amp;Tabla13[[#This Row],[Nº Expediente de la plataforma de contratación]]</f>
        <v>#VALUE!</v>
      </c>
      <c r="T577" s="208" t="e">
        <f>Tabla13[[#This Row],[Nº Expediente de la plataforma de contratación]]</f>
        <v>#VALUE!</v>
      </c>
      <c r="U577" s="134" t="e">
        <f>Tabla13[[#This Row],[Importe IVA ]]</f>
        <v>#VALUE!</v>
      </c>
      <c r="V577" s="134" t="e">
        <f>Tabla13[[#This Row],[Importe de adjudicación (IVA INCLUIDO)]]</f>
        <v>#VALUE!</v>
      </c>
      <c r="W577" s="137"/>
    </row>
    <row r="578" spans="10:23">
      <c r="J578" s="24"/>
      <c r="S578" s="203" t="e">
        <f>Tabla13[[#This Row],[Título del contrato]]&amp;Tabla13[[#This Row],[Nº Expediente de la plataforma de contratación]]</f>
        <v>#VALUE!</v>
      </c>
      <c r="T578" s="208" t="e">
        <f>Tabla13[[#This Row],[Nº Expediente de la plataforma de contratación]]</f>
        <v>#VALUE!</v>
      </c>
      <c r="U578" s="134" t="e">
        <f>Tabla13[[#This Row],[Importe IVA ]]</f>
        <v>#VALUE!</v>
      </c>
      <c r="V578" s="134" t="e">
        <f>Tabla13[[#This Row],[Importe de adjudicación (IVA INCLUIDO)]]</f>
        <v>#VALUE!</v>
      </c>
      <c r="W578" s="137"/>
    </row>
    <row r="579" spans="10:23">
      <c r="J579" s="24"/>
      <c r="S579" s="203" t="e">
        <f>Tabla13[[#This Row],[Título del contrato]]&amp;Tabla13[[#This Row],[Nº Expediente de la plataforma de contratación]]</f>
        <v>#VALUE!</v>
      </c>
      <c r="T579" s="208" t="e">
        <f>Tabla13[[#This Row],[Nº Expediente de la plataforma de contratación]]</f>
        <v>#VALUE!</v>
      </c>
      <c r="U579" s="134" t="e">
        <f>Tabla13[[#This Row],[Importe IVA ]]</f>
        <v>#VALUE!</v>
      </c>
      <c r="V579" s="134" t="e">
        <f>Tabla13[[#This Row],[Importe de adjudicación (IVA INCLUIDO)]]</f>
        <v>#VALUE!</v>
      </c>
      <c r="W579" s="137"/>
    </row>
    <row r="580" spans="10:23">
      <c r="J580" s="24"/>
      <c r="S580" s="203" t="e">
        <f>Tabla13[[#This Row],[Título del contrato]]&amp;Tabla13[[#This Row],[Nº Expediente de la plataforma de contratación]]</f>
        <v>#VALUE!</v>
      </c>
      <c r="T580" s="208" t="e">
        <f>Tabla13[[#This Row],[Nº Expediente de la plataforma de contratación]]</f>
        <v>#VALUE!</v>
      </c>
      <c r="U580" s="134" t="e">
        <f>Tabla13[[#This Row],[Importe IVA ]]</f>
        <v>#VALUE!</v>
      </c>
      <c r="V580" s="134" t="e">
        <f>Tabla13[[#This Row],[Importe de adjudicación (IVA INCLUIDO)]]</f>
        <v>#VALUE!</v>
      </c>
      <c r="W580" s="137"/>
    </row>
    <row r="581" spans="10:23">
      <c r="J581" s="24"/>
      <c r="S581" s="203" t="e">
        <f>Tabla13[[#This Row],[Título del contrato]]&amp;Tabla13[[#This Row],[Nº Expediente de la plataforma de contratación]]</f>
        <v>#VALUE!</v>
      </c>
      <c r="T581" s="208" t="e">
        <f>Tabla13[[#This Row],[Nº Expediente de la plataforma de contratación]]</f>
        <v>#VALUE!</v>
      </c>
      <c r="U581" s="134" t="e">
        <f>Tabla13[[#This Row],[Importe IVA ]]</f>
        <v>#VALUE!</v>
      </c>
      <c r="V581" s="134" t="e">
        <f>Tabla13[[#This Row],[Importe de adjudicación (IVA INCLUIDO)]]</f>
        <v>#VALUE!</v>
      </c>
      <c r="W581" s="137"/>
    </row>
    <row r="582" spans="10:23">
      <c r="J582" s="24"/>
      <c r="S582" s="203" t="e">
        <f>Tabla13[[#This Row],[Título del contrato]]&amp;Tabla13[[#This Row],[Nº Expediente de la plataforma de contratación]]</f>
        <v>#VALUE!</v>
      </c>
      <c r="T582" s="208" t="e">
        <f>Tabla13[[#This Row],[Nº Expediente de la plataforma de contratación]]</f>
        <v>#VALUE!</v>
      </c>
      <c r="U582" s="134" t="e">
        <f>Tabla13[[#This Row],[Importe IVA ]]</f>
        <v>#VALUE!</v>
      </c>
      <c r="V582" s="134" t="e">
        <f>Tabla13[[#This Row],[Importe de adjudicación (IVA INCLUIDO)]]</f>
        <v>#VALUE!</v>
      </c>
      <c r="W582" s="137"/>
    </row>
    <row r="583" spans="10:23">
      <c r="J583" s="24"/>
      <c r="S583" s="203" t="e">
        <f>Tabla13[[#This Row],[Título del contrato]]&amp;Tabla13[[#This Row],[Nº Expediente de la plataforma de contratación]]</f>
        <v>#VALUE!</v>
      </c>
      <c r="T583" s="208" t="e">
        <f>Tabla13[[#This Row],[Nº Expediente de la plataforma de contratación]]</f>
        <v>#VALUE!</v>
      </c>
      <c r="U583" s="134" t="e">
        <f>Tabla13[[#This Row],[Importe IVA ]]</f>
        <v>#VALUE!</v>
      </c>
      <c r="V583" s="134" t="e">
        <f>Tabla13[[#This Row],[Importe de adjudicación (IVA INCLUIDO)]]</f>
        <v>#VALUE!</v>
      </c>
      <c r="W583" s="137"/>
    </row>
    <row r="584" spans="10:23">
      <c r="J584" s="24"/>
      <c r="S584" s="203" t="e">
        <f>Tabla13[[#This Row],[Título del contrato]]&amp;Tabla13[[#This Row],[Nº Expediente de la plataforma de contratación]]</f>
        <v>#VALUE!</v>
      </c>
      <c r="T584" s="208" t="e">
        <f>Tabla13[[#This Row],[Nº Expediente de la plataforma de contratación]]</f>
        <v>#VALUE!</v>
      </c>
      <c r="U584" s="134" t="e">
        <f>Tabla13[[#This Row],[Importe IVA ]]</f>
        <v>#VALUE!</v>
      </c>
      <c r="V584" s="134" t="e">
        <f>Tabla13[[#This Row],[Importe de adjudicación (IVA INCLUIDO)]]</f>
        <v>#VALUE!</v>
      </c>
      <c r="W584" s="137"/>
    </row>
    <row r="585" spans="10:23">
      <c r="J585" s="24"/>
      <c r="S585" s="203" t="e">
        <f>Tabla13[[#This Row],[Título del contrato]]&amp;Tabla13[[#This Row],[Nº Expediente de la plataforma de contratación]]</f>
        <v>#VALUE!</v>
      </c>
      <c r="T585" s="208" t="e">
        <f>Tabla13[[#This Row],[Nº Expediente de la plataforma de contratación]]</f>
        <v>#VALUE!</v>
      </c>
      <c r="U585" s="134" t="e">
        <f>Tabla13[[#This Row],[Importe IVA ]]</f>
        <v>#VALUE!</v>
      </c>
      <c r="V585" s="134" t="e">
        <f>Tabla13[[#This Row],[Importe de adjudicación (IVA INCLUIDO)]]</f>
        <v>#VALUE!</v>
      </c>
      <c r="W585" s="137"/>
    </row>
    <row r="586" spans="10:23">
      <c r="J586" s="24"/>
      <c r="S586" s="203" t="e">
        <f>Tabla13[[#This Row],[Título del contrato]]&amp;Tabla13[[#This Row],[Nº Expediente de la plataforma de contratación]]</f>
        <v>#VALUE!</v>
      </c>
      <c r="T586" s="208" t="e">
        <f>Tabla13[[#This Row],[Nº Expediente de la plataforma de contratación]]</f>
        <v>#VALUE!</v>
      </c>
      <c r="U586" s="134" t="e">
        <f>Tabla13[[#This Row],[Importe IVA ]]</f>
        <v>#VALUE!</v>
      </c>
      <c r="V586" s="134" t="e">
        <f>Tabla13[[#This Row],[Importe de adjudicación (IVA INCLUIDO)]]</f>
        <v>#VALUE!</v>
      </c>
      <c r="W586" s="137"/>
    </row>
    <row r="587" spans="10:23">
      <c r="J587" s="24"/>
      <c r="S587" s="203" t="e">
        <f>Tabla13[[#This Row],[Título del contrato]]&amp;Tabla13[[#This Row],[Nº Expediente de la plataforma de contratación]]</f>
        <v>#VALUE!</v>
      </c>
      <c r="T587" s="208" t="e">
        <f>Tabla13[[#This Row],[Nº Expediente de la plataforma de contratación]]</f>
        <v>#VALUE!</v>
      </c>
      <c r="U587" s="134" t="e">
        <f>Tabla13[[#This Row],[Importe IVA ]]</f>
        <v>#VALUE!</v>
      </c>
      <c r="V587" s="134" t="e">
        <f>Tabla13[[#This Row],[Importe de adjudicación (IVA INCLUIDO)]]</f>
        <v>#VALUE!</v>
      </c>
      <c r="W587" s="137"/>
    </row>
    <row r="588" spans="10:23">
      <c r="J588" s="24"/>
      <c r="S588" s="203" t="e">
        <f>Tabla13[[#This Row],[Título del contrato]]&amp;Tabla13[[#This Row],[Nº Expediente de la plataforma de contratación]]</f>
        <v>#VALUE!</v>
      </c>
      <c r="T588" s="208" t="e">
        <f>Tabla13[[#This Row],[Nº Expediente de la plataforma de contratación]]</f>
        <v>#VALUE!</v>
      </c>
      <c r="U588" s="134" t="e">
        <f>Tabla13[[#This Row],[Importe IVA ]]</f>
        <v>#VALUE!</v>
      </c>
      <c r="V588" s="134" t="e">
        <f>Tabla13[[#This Row],[Importe de adjudicación (IVA INCLUIDO)]]</f>
        <v>#VALUE!</v>
      </c>
      <c r="W588" s="137"/>
    </row>
    <row r="589" spans="10:23">
      <c r="J589" s="24"/>
      <c r="S589" s="203" t="e">
        <f>Tabla13[[#This Row],[Título del contrato]]&amp;Tabla13[[#This Row],[Nº Expediente de la plataforma de contratación]]</f>
        <v>#VALUE!</v>
      </c>
      <c r="T589" s="208" t="e">
        <f>Tabla13[[#This Row],[Nº Expediente de la plataforma de contratación]]</f>
        <v>#VALUE!</v>
      </c>
      <c r="U589" s="134" t="e">
        <f>Tabla13[[#This Row],[Importe IVA ]]</f>
        <v>#VALUE!</v>
      </c>
      <c r="V589" s="134" t="e">
        <f>Tabla13[[#This Row],[Importe de adjudicación (IVA INCLUIDO)]]</f>
        <v>#VALUE!</v>
      </c>
      <c r="W589" s="137"/>
    </row>
    <row r="590" spans="10:23">
      <c r="J590" s="24"/>
      <c r="S590" s="203" t="e">
        <f>Tabla13[[#This Row],[Título del contrato]]&amp;Tabla13[[#This Row],[Nº Expediente de la plataforma de contratación]]</f>
        <v>#VALUE!</v>
      </c>
      <c r="T590" s="208" t="e">
        <f>Tabla13[[#This Row],[Nº Expediente de la plataforma de contratación]]</f>
        <v>#VALUE!</v>
      </c>
      <c r="U590" s="134" t="e">
        <f>Tabla13[[#This Row],[Importe IVA ]]</f>
        <v>#VALUE!</v>
      </c>
      <c r="V590" s="134" t="e">
        <f>Tabla13[[#This Row],[Importe de adjudicación (IVA INCLUIDO)]]</f>
        <v>#VALUE!</v>
      </c>
      <c r="W590" s="137"/>
    </row>
    <row r="591" spans="10:23">
      <c r="J591" s="24"/>
      <c r="S591" s="203" t="e">
        <f>Tabla13[[#This Row],[Título del contrato]]&amp;Tabla13[[#This Row],[Nº Expediente de la plataforma de contratación]]</f>
        <v>#VALUE!</v>
      </c>
      <c r="T591" s="208" t="e">
        <f>Tabla13[[#This Row],[Nº Expediente de la plataforma de contratación]]</f>
        <v>#VALUE!</v>
      </c>
      <c r="U591" s="134" t="e">
        <f>Tabla13[[#This Row],[Importe IVA ]]</f>
        <v>#VALUE!</v>
      </c>
      <c r="V591" s="134" t="e">
        <f>Tabla13[[#This Row],[Importe de adjudicación (IVA INCLUIDO)]]</f>
        <v>#VALUE!</v>
      </c>
      <c r="W591" s="137"/>
    </row>
    <row r="592" spans="10:23">
      <c r="J592" s="24"/>
      <c r="S592" s="203" t="e">
        <f>Tabla13[[#This Row],[Título del contrato]]&amp;Tabla13[[#This Row],[Nº Expediente de la plataforma de contratación]]</f>
        <v>#VALUE!</v>
      </c>
      <c r="T592" s="208" t="e">
        <f>Tabla13[[#This Row],[Nº Expediente de la plataforma de contratación]]</f>
        <v>#VALUE!</v>
      </c>
      <c r="U592" s="134" t="e">
        <f>Tabla13[[#This Row],[Importe IVA ]]</f>
        <v>#VALUE!</v>
      </c>
      <c r="V592" s="134" t="e">
        <f>Tabla13[[#This Row],[Importe de adjudicación (IVA INCLUIDO)]]</f>
        <v>#VALUE!</v>
      </c>
      <c r="W592" s="137"/>
    </row>
    <row r="593" spans="10:23">
      <c r="J593" s="24"/>
      <c r="S593" s="203" t="e">
        <f>Tabla13[[#This Row],[Título del contrato]]&amp;Tabla13[[#This Row],[Nº Expediente de la plataforma de contratación]]</f>
        <v>#VALUE!</v>
      </c>
      <c r="T593" s="208" t="e">
        <f>Tabla13[[#This Row],[Nº Expediente de la plataforma de contratación]]</f>
        <v>#VALUE!</v>
      </c>
      <c r="U593" s="134" t="e">
        <f>Tabla13[[#This Row],[Importe IVA ]]</f>
        <v>#VALUE!</v>
      </c>
      <c r="V593" s="134" t="e">
        <f>Tabla13[[#This Row],[Importe de adjudicación (IVA INCLUIDO)]]</f>
        <v>#VALUE!</v>
      </c>
      <c r="W593" s="137"/>
    </row>
    <row r="594" spans="10:23">
      <c r="J594" s="24"/>
      <c r="S594" s="203" t="e">
        <f>Tabla13[[#This Row],[Título del contrato]]&amp;Tabla13[[#This Row],[Nº Expediente de la plataforma de contratación]]</f>
        <v>#VALUE!</v>
      </c>
      <c r="T594" s="208" t="e">
        <f>Tabla13[[#This Row],[Nº Expediente de la plataforma de contratación]]</f>
        <v>#VALUE!</v>
      </c>
      <c r="U594" s="134" t="e">
        <f>Tabla13[[#This Row],[Importe IVA ]]</f>
        <v>#VALUE!</v>
      </c>
      <c r="V594" s="134" t="e">
        <f>Tabla13[[#This Row],[Importe de adjudicación (IVA INCLUIDO)]]</f>
        <v>#VALUE!</v>
      </c>
      <c r="W594" s="137"/>
    </row>
    <row r="595" spans="10:23">
      <c r="J595" s="24"/>
      <c r="S595" s="203" t="e">
        <f>Tabla13[[#This Row],[Título del contrato]]&amp;Tabla13[[#This Row],[Nº Expediente de la plataforma de contratación]]</f>
        <v>#VALUE!</v>
      </c>
      <c r="T595" s="208" t="e">
        <f>Tabla13[[#This Row],[Nº Expediente de la plataforma de contratación]]</f>
        <v>#VALUE!</v>
      </c>
      <c r="U595" s="134" t="e">
        <f>Tabla13[[#This Row],[Importe IVA ]]</f>
        <v>#VALUE!</v>
      </c>
      <c r="V595" s="134" t="e">
        <f>Tabla13[[#This Row],[Importe de adjudicación (IVA INCLUIDO)]]</f>
        <v>#VALUE!</v>
      </c>
      <c r="W595" s="137"/>
    </row>
    <row r="596" spans="10:23">
      <c r="J596" s="24"/>
      <c r="S596" s="203" t="e">
        <f>Tabla13[[#This Row],[Título del contrato]]&amp;Tabla13[[#This Row],[Nº Expediente de la plataforma de contratación]]</f>
        <v>#VALUE!</v>
      </c>
      <c r="T596" s="208" t="e">
        <f>Tabla13[[#This Row],[Nº Expediente de la plataforma de contratación]]</f>
        <v>#VALUE!</v>
      </c>
      <c r="U596" s="134" t="e">
        <f>Tabla13[[#This Row],[Importe IVA ]]</f>
        <v>#VALUE!</v>
      </c>
      <c r="V596" s="134" t="e">
        <f>Tabla13[[#This Row],[Importe de adjudicación (IVA INCLUIDO)]]</f>
        <v>#VALUE!</v>
      </c>
      <c r="W596" s="137"/>
    </row>
    <row r="597" spans="10:23">
      <c r="J597" s="24"/>
      <c r="S597" s="203" t="e">
        <f>Tabla13[[#This Row],[Título del contrato]]&amp;Tabla13[[#This Row],[Nº Expediente de la plataforma de contratación]]</f>
        <v>#VALUE!</v>
      </c>
      <c r="T597" s="208" t="e">
        <f>Tabla13[[#This Row],[Nº Expediente de la plataforma de contratación]]</f>
        <v>#VALUE!</v>
      </c>
      <c r="U597" s="134" t="e">
        <f>Tabla13[[#This Row],[Importe IVA ]]</f>
        <v>#VALUE!</v>
      </c>
      <c r="V597" s="134" t="e">
        <f>Tabla13[[#This Row],[Importe de adjudicación (IVA INCLUIDO)]]</f>
        <v>#VALUE!</v>
      </c>
      <c r="W597" s="137"/>
    </row>
    <row r="598" spans="10:23">
      <c r="J598" s="24"/>
      <c r="S598" s="203" t="e">
        <f>Tabla13[[#This Row],[Título del contrato]]&amp;Tabla13[[#This Row],[Nº Expediente de la plataforma de contratación]]</f>
        <v>#VALUE!</v>
      </c>
      <c r="T598" s="208" t="e">
        <f>Tabla13[[#This Row],[Nº Expediente de la plataforma de contratación]]</f>
        <v>#VALUE!</v>
      </c>
      <c r="U598" s="134" t="e">
        <f>Tabla13[[#This Row],[Importe IVA ]]</f>
        <v>#VALUE!</v>
      </c>
      <c r="V598" s="134" t="e">
        <f>Tabla13[[#This Row],[Importe de adjudicación (IVA INCLUIDO)]]</f>
        <v>#VALUE!</v>
      </c>
      <c r="W598" s="137"/>
    </row>
    <row r="599" spans="10:23">
      <c r="J599" s="24"/>
      <c r="S599" s="203" t="e">
        <f>Tabla13[[#This Row],[Título del contrato]]&amp;Tabla13[[#This Row],[Nº Expediente de la plataforma de contratación]]</f>
        <v>#VALUE!</v>
      </c>
      <c r="T599" s="208" t="e">
        <f>Tabla13[[#This Row],[Nº Expediente de la plataforma de contratación]]</f>
        <v>#VALUE!</v>
      </c>
      <c r="U599" s="134" t="e">
        <f>Tabla13[[#This Row],[Importe IVA ]]</f>
        <v>#VALUE!</v>
      </c>
      <c r="V599" s="134" t="e">
        <f>Tabla13[[#This Row],[Importe de adjudicación (IVA INCLUIDO)]]</f>
        <v>#VALUE!</v>
      </c>
      <c r="W599" s="137"/>
    </row>
    <row r="600" spans="10:23">
      <c r="J600" s="24"/>
      <c r="S600" s="203" t="e">
        <f>Tabla13[[#This Row],[Título del contrato]]&amp;Tabla13[[#This Row],[Nº Expediente de la plataforma de contratación]]</f>
        <v>#VALUE!</v>
      </c>
      <c r="T600" s="208" t="e">
        <f>Tabla13[[#This Row],[Nº Expediente de la plataforma de contratación]]</f>
        <v>#VALUE!</v>
      </c>
      <c r="U600" s="134" t="e">
        <f>Tabla13[[#This Row],[Importe IVA ]]</f>
        <v>#VALUE!</v>
      </c>
      <c r="V600" s="134" t="e">
        <f>Tabla13[[#This Row],[Importe de adjudicación (IVA INCLUIDO)]]</f>
        <v>#VALUE!</v>
      </c>
      <c r="W600" s="137"/>
    </row>
    <row r="601" spans="10:23">
      <c r="J601" s="24"/>
      <c r="S601" s="203" t="e">
        <f>Tabla13[[#This Row],[Título del contrato]]&amp;Tabla13[[#This Row],[Nº Expediente de la plataforma de contratación]]</f>
        <v>#VALUE!</v>
      </c>
      <c r="T601" s="208" t="e">
        <f>Tabla13[[#This Row],[Nº Expediente de la plataforma de contratación]]</f>
        <v>#VALUE!</v>
      </c>
      <c r="U601" s="134" t="e">
        <f>Tabla13[[#This Row],[Importe IVA ]]</f>
        <v>#VALUE!</v>
      </c>
      <c r="V601" s="134" t="e">
        <f>Tabla13[[#This Row],[Importe de adjudicación (IVA INCLUIDO)]]</f>
        <v>#VALUE!</v>
      </c>
      <c r="W601" s="137"/>
    </row>
    <row r="602" spans="10:23">
      <c r="J602" s="24"/>
      <c r="S602" s="203" t="e">
        <f>Tabla13[[#This Row],[Título del contrato]]&amp;Tabla13[[#This Row],[Nº Expediente de la plataforma de contratación]]</f>
        <v>#VALUE!</v>
      </c>
      <c r="T602" s="208" t="e">
        <f>Tabla13[[#This Row],[Nº Expediente de la plataforma de contratación]]</f>
        <v>#VALUE!</v>
      </c>
      <c r="U602" s="134" t="e">
        <f>Tabla13[[#This Row],[Importe IVA ]]</f>
        <v>#VALUE!</v>
      </c>
      <c r="V602" s="134" t="e">
        <f>Tabla13[[#This Row],[Importe de adjudicación (IVA INCLUIDO)]]</f>
        <v>#VALUE!</v>
      </c>
      <c r="W602" s="137"/>
    </row>
    <row r="603" spans="10:23">
      <c r="J603" s="24"/>
      <c r="S603" s="203" t="e">
        <f>Tabla13[[#This Row],[Título del contrato]]&amp;Tabla13[[#This Row],[Nº Expediente de la plataforma de contratación]]</f>
        <v>#VALUE!</v>
      </c>
      <c r="T603" s="208" t="e">
        <f>Tabla13[[#This Row],[Nº Expediente de la plataforma de contratación]]</f>
        <v>#VALUE!</v>
      </c>
      <c r="U603" s="134" t="e">
        <f>Tabla13[[#This Row],[Importe IVA ]]</f>
        <v>#VALUE!</v>
      </c>
      <c r="V603" s="134" t="e">
        <f>Tabla13[[#This Row],[Importe de adjudicación (IVA INCLUIDO)]]</f>
        <v>#VALUE!</v>
      </c>
      <c r="W603" s="137"/>
    </row>
    <row r="604" spans="10:23">
      <c r="J604" s="24"/>
      <c r="S604" s="203" t="e">
        <f>Tabla13[[#This Row],[Título del contrato]]&amp;Tabla13[[#This Row],[Nº Expediente de la plataforma de contratación]]</f>
        <v>#VALUE!</v>
      </c>
      <c r="T604" s="208" t="e">
        <f>Tabla13[[#This Row],[Nº Expediente de la plataforma de contratación]]</f>
        <v>#VALUE!</v>
      </c>
      <c r="U604" s="134" t="e">
        <f>Tabla13[[#This Row],[Importe IVA ]]</f>
        <v>#VALUE!</v>
      </c>
      <c r="V604" s="134" t="e">
        <f>Tabla13[[#This Row],[Importe de adjudicación (IVA INCLUIDO)]]</f>
        <v>#VALUE!</v>
      </c>
      <c r="W604" s="137"/>
    </row>
    <row r="605" spans="10:23">
      <c r="J605" s="24"/>
      <c r="S605" s="203" t="e">
        <f>Tabla13[[#This Row],[Título del contrato]]&amp;Tabla13[[#This Row],[Nº Expediente de la plataforma de contratación]]</f>
        <v>#VALUE!</v>
      </c>
      <c r="T605" s="208" t="e">
        <f>Tabla13[[#This Row],[Nº Expediente de la plataforma de contratación]]</f>
        <v>#VALUE!</v>
      </c>
      <c r="U605" s="134" t="e">
        <f>Tabla13[[#This Row],[Importe IVA ]]</f>
        <v>#VALUE!</v>
      </c>
      <c r="V605" s="134" t="e">
        <f>Tabla13[[#This Row],[Importe de adjudicación (IVA INCLUIDO)]]</f>
        <v>#VALUE!</v>
      </c>
      <c r="W605" s="137"/>
    </row>
    <row r="606" spans="10:23">
      <c r="J606" s="24"/>
      <c r="S606" s="203" t="e">
        <f>Tabla13[[#This Row],[Título del contrato]]&amp;Tabla13[[#This Row],[Nº Expediente de la plataforma de contratación]]</f>
        <v>#VALUE!</v>
      </c>
      <c r="T606" s="208" t="e">
        <f>Tabla13[[#This Row],[Nº Expediente de la plataforma de contratación]]</f>
        <v>#VALUE!</v>
      </c>
      <c r="U606" s="134" t="e">
        <f>Tabla13[[#This Row],[Importe IVA ]]</f>
        <v>#VALUE!</v>
      </c>
      <c r="V606" s="134" t="e">
        <f>Tabla13[[#This Row],[Importe de adjudicación (IVA INCLUIDO)]]</f>
        <v>#VALUE!</v>
      </c>
      <c r="W606" s="137"/>
    </row>
    <row r="607" spans="10:23">
      <c r="J607" s="24"/>
      <c r="S607" s="203" t="e">
        <f>Tabla13[[#This Row],[Título del contrato]]&amp;Tabla13[[#This Row],[Nº Expediente de la plataforma de contratación]]</f>
        <v>#VALUE!</v>
      </c>
      <c r="T607" s="208" t="e">
        <f>Tabla13[[#This Row],[Nº Expediente de la plataforma de contratación]]</f>
        <v>#VALUE!</v>
      </c>
      <c r="U607" s="134" t="e">
        <f>Tabla13[[#This Row],[Importe IVA ]]</f>
        <v>#VALUE!</v>
      </c>
      <c r="V607" s="134" t="e">
        <f>Tabla13[[#This Row],[Importe de adjudicación (IVA INCLUIDO)]]</f>
        <v>#VALUE!</v>
      </c>
      <c r="W607" s="137"/>
    </row>
    <row r="608" spans="10:23">
      <c r="J608" s="24"/>
      <c r="S608" s="203" t="e">
        <f>Tabla13[[#This Row],[Título del contrato]]&amp;Tabla13[[#This Row],[Nº Expediente de la plataforma de contratación]]</f>
        <v>#VALUE!</v>
      </c>
      <c r="T608" s="208" t="e">
        <f>Tabla13[[#This Row],[Nº Expediente de la plataforma de contratación]]</f>
        <v>#VALUE!</v>
      </c>
      <c r="U608" s="134" t="e">
        <f>Tabla13[[#This Row],[Importe IVA ]]</f>
        <v>#VALUE!</v>
      </c>
      <c r="V608" s="134" t="e">
        <f>Tabla13[[#This Row],[Importe de adjudicación (IVA INCLUIDO)]]</f>
        <v>#VALUE!</v>
      </c>
      <c r="W608" s="137"/>
    </row>
    <row r="609" spans="10:23">
      <c r="J609" s="24"/>
      <c r="S609" s="203" t="e">
        <f>Tabla13[[#This Row],[Título del contrato]]&amp;Tabla13[[#This Row],[Nº Expediente de la plataforma de contratación]]</f>
        <v>#VALUE!</v>
      </c>
      <c r="T609" s="208" t="e">
        <f>Tabla13[[#This Row],[Nº Expediente de la plataforma de contratación]]</f>
        <v>#VALUE!</v>
      </c>
      <c r="U609" s="134" t="e">
        <f>Tabla13[[#This Row],[Importe IVA ]]</f>
        <v>#VALUE!</v>
      </c>
      <c r="V609" s="134" t="e">
        <f>Tabla13[[#This Row],[Importe de adjudicación (IVA INCLUIDO)]]</f>
        <v>#VALUE!</v>
      </c>
      <c r="W609" s="137"/>
    </row>
    <row r="610" spans="10:23">
      <c r="J610" s="24"/>
      <c r="S610" s="203" t="e">
        <f>Tabla13[[#This Row],[Título del contrato]]&amp;Tabla13[[#This Row],[Nº Expediente de la plataforma de contratación]]</f>
        <v>#VALUE!</v>
      </c>
      <c r="T610" s="208" t="e">
        <f>Tabla13[[#This Row],[Nº Expediente de la plataforma de contratación]]</f>
        <v>#VALUE!</v>
      </c>
      <c r="U610" s="134" t="e">
        <f>Tabla13[[#This Row],[Importe IVA ]]</f>
        <v>#VALUE!</v>
      </c>
      <c r="V610" s="134" t="e">
        <f>Tabla13[[#This Row],[Importe de adjudicación (IVA INCLUIDO)]]</f>
        <v>#VALUE!</v>
      </c>
      <c r="W610" s="137"/>
    </row>
    <row r="611" spans="10:23">
      <c r="J611" s="24"/>
      <c r="S611" s="203" t="e">
        <f>Tabla13[[#This Row],[Título del contrato]]&amp;Tabla13[[#This Row],[Nº Expediente de la plataforma de contratación]]</f>
        <v>#VALUE!</v>
      </c>
      <c r="T611" s="208" t="e">
        <f>Tabla13[[#This Row],[Nº Expediente de la plataforma de contratación]]</f>
        <v>#VALUE!</v>
      </c>
      <c r="U611" s="134" t="e">
        <f>Tabla13[[#This Row],[Importe IVA ]]</f>
        <v>#VALUE!</v>
      </c>
      <c r="V611" s="134" t="e">
        <f>Tabla13[[#This Row],[Importe de adjudicación (IVA INCLUIDO)]]</f>
        <v>#VALUE!</v>
      </c>
      <c r="W611" s="137"/>
    </row>
    <row r="612" spans="10:23">
      <c r="J612" s="24"/>
      <c r="S612" s="203" t="e">
        <f>Tabla13[[#This Row],[Título del contrato]]&amp;Tabla13[[#This Row],[Nº Expediente de la plataforma de contratación]]</f>
        <v>#VALUE!</v>
      </c>
      <c r="T612" s="208" t="e">
        <f>Tabla13[[#This Row],[Nº Expediente de la plataforma de contratación]]</f>
        <v>#VALUE!</v>
      </c>
      <c r="U612" s="134" t="e">
        <f>Tabla13[[#This Row],[Importe IVA ]]</f>
        <v>#VALUE!</v>
      </c>
      <c r="V612" s="134" t="e">
        <f>Tabla13[[#This Row],[Importe de adjudicación (IVA INCLUIDO)]]</f>
        <v>#VALUE!</v>
      </c>
      <c r="W612" s="137"/>
    </row>
    <row r="613" spans="10:23">
      <c r="J613" s="24"/>
      <c r="S613" s="203" t="e">
        <f>Tabla13[[#This Row],[Título del contrato]]&amp;Tabla13[[#This Row],[Nº Expediente de la plataforma de contratación]]</f>
        <v>#VALUE!</v>
      </c>
      <c r="T613" s="208" t="e">
        <f>Tabla13[[#This Row],[Nº Expediente de la plataforma de contratación]]</f>
        <v>#VALUE!</v>
      </c>
      <c r="U613" s="134" t="e">
        <f>Tabla13[[#This Row],[Importe IVA ]]</f>
        <v>#VALUE!</v>
      </c>
      <c r="V613" s="134" t="e">
        <f>Tabla13[[#This Row],[Importe de adjudicación (IVA INCLUIDO)]]</f>
        <v>#VALUE!</v>
      </c>
      <c r="W613" s="137"/>
    </row>
    <row r="614" spans="10:23">
      <c r="J614" s="24"/>
      <c r="S614" s="203" t="e">
        <f>Tabla13[[#This Row],[Título del contrato]]&amp;Tabla13[[#This Row],[Nº Expediente de la plataforma de contratación]]</f>
        <v>#VALUE!</v>
      </c>
      <c r="T614" s="208" t="e">
        <f>Tabla13[[#This Row],[Nº Expediente de la plataforma de contratación]]</f>
        <v>#VALUE!</v>
      </c>
      <c r="U614" s="134" t="e">
        <f>Tabla13[[#This Row],[Importe IVA ]]</f>
        <v>#VALUE!</v>
      </c>
      <c r="V614" s="134" t="e">
        <f>Tabla13[[#This Row],[Importe de adjudicación (IVA INCLUIDO)]]</f>
        <v>#VALUE!</v>
      </c>
      <c r="W614" s="137"/>
    </row>
    <row r="615" spans="10:23">
      <c r="J615" s="24"/>
      <c r="S615" s="203" t="e">
        <f>Tabla13[[#This Row],[Título del contrato]]&amp;Tabla13[[#This Row],[Nº Expediente de la plataforma de contratación]]</f>
        <v>#VALUE!</v>
      </c>
      <c r="T615" s="208" t="e">
        <f>Tabla13[[#This Row],[Nº Expediente de la plataforma de contratación]]</f>
        <v>#VALUE!</v>
      </c>
      <c r="U615" s="134" t="e">
        <f>Tabla13[[#This Row],[Importe IVA ]]</f>
        <v>#VALUE!</v>
      </c>
      <c r="V615" s="134" t="e">
        <f>Tabla13[[#This Row],[Importe de adjudicación (IVA INCLUIDO)]]</f>
        <v>#VALUE!</v>
      </c>
      <c r="W615" s="137"/>
    </row>
    <row r="616" spans="10:23">
      <c r="J616" s="24"/>
      <c r="S616" s="203" t="e">
        <f>Tabla13[[#This Row],[Título del contrato]]&amp;Tabla13[[#This Row],[Nº Expediente de la plataforma de contratación]]</f>
        <v>#VALUE!</v>
      </c>
      <c r="T616" s="208" t="e">
        <f>Tabla13[[#This Row],[Nº Expediente de la plataforma de contratación]]</f>
        <v>#VALUE!</v>
      </c>
      <c r="U616" s="134" t="e">
        <f>Tabla13[[#This Row],[Importe IVA ]]</f>
        <v>#VALUE!</v>
      </c>
      <c r="V616" s="134" t="e">
        <f>Tabla13[[#This Row],[Importe de adjudicación (IVA INCLUIDO)]]</f>
        <v>#VALUE!</v>
      </c>
      <c r="W616" s="137"/>
    </row>
    <row r="617" spans="10:23">
      <c r="J617" s="24"/>
      <c r="S617" s="203" t="e">
        <f>Tabla13[[#This Row],[Título del contrato]]&amp;Tabla13[[#This Row],[Nº Expediente de la plataforma de contratación]]</f>
        <v>#VALUE!</v>
      </c>
      <c r="T617" s="208" t="e">
        <f>Tabla13[[#This Row],[Nº Expediente de la plataforma de contratación]]</f>
        <v>#VALUE!</v>
      </c>
      <c r="U617" s="134" t="e">
        <f>Tabla13[[#This Row],[Importe IVA ]]</f>
        <v>#VALUE!</v>
      </c>
      <c r="V617" s="134" t="e">
        <f>Tabla13[[#This Row],[Importe de adjudicación (IVA INCLUIDO)]]</f>
        <v>#VALUE!</v>
      </c>
      <c r="W617" s="137"/>
    </row>
    <row r="618" spans="10:23">
      <c r="J618" s="24"/>
      <c r="S618" s="203" t="e">
        <f>Tabla13[[#This Row],[Título del contrato]]&amp;Tabla13[[#This Row],[Nº Expediente de la plataforma de contratación]]</f>
        <v>#VALUE!</v>
      </c>
      <c r="T618" s="208" t="e">
        <f>Tabla13[[#This Row],[Nº Expediente de la plataforma de contratación]]</f>
        <v>#VALUE!</v>
      </c>
      <c r="U618" s="134" t="e">
        <f>Tabla13[[#This Row],[Importe IVA ]]</f>
        <v>#VALUE!</v>
      </c>
      <c r="V618" s="134" t="e">
        <f>Tabla13[[#This Row],[Importe de adjudicación (IVA INCLUIDO)]]</f>
        <v>#VALUE!</v>
      </c>
      <c r="W618" s="137"/>
    </row>
    <row r="619" spans="10:23">
      <c r="J619" s="24"/>
      <c r="S619" s="203" t="e">
        <f>Tabla13[[#This Row],[Título del contrato]]&amp;Tabla13[[#This Row],[Nº Expediente de la plataforma de contratación]]</f>
        <v>#VALUE!</v>
      </c>
      <c r="T619" s="208" t="e">
        <f>Tabla13[[#This Row],[Nº Expediente de la plataforma de contratación]]</f>
        <v>#VALUE!</v>
      </c>
      <c r="U619" s="134" t="e">
        <f>Tabla13[[#This Row],[Importe IVA ]]</f>
        <v>#VALUE!</v>
      </c>
      <c r="V619" s="134" t="e">
        <f>Tabla13[[#This Row],[Importe de adjudicación (IVA INCLUIDO)]]</f>
        <v>#VALUE!</v>
      </c>
      <c r="W619" s="137"/>
    </row>
    <row r="620" spans="10:23">
      <c r="J620" s="24"/>
      <c r="S620" s="203" t="e">
        <f>Tabla13[[#This Row],[Título del contrato]]&amp;Tabla13[[#This Row],[Nº Expediente de la plataforma de contratación]]</f>
        <v>#VALUE!</v>
      </c>
      <c r="T620" s="208" t="e">
        <f>Tabla13[[#This Row],[Nº Expediente de la plataforma de contratación]]</f>
        <v>#VALUE!</v>
      </c>
      <c r="U620" s="134" t="e">
        <f>Tabla13[[#This Row],[Importe IVA ]]</f>
        <v>#VALUE!</v>
      </c>
      <c r="V620" s="134" t="e">
        <f>Tabla13[[#This Row],[Importe de adjudicación (IVA INCLUIDO)]]</f>
        <v>#VALUE!</v>
      </c>
      <c r="W620" s="137"/>
    </row>
    <row r="621" spans="10:23">
      <c r="J621" s="24"/>
      <c r="S621" s="203" t="e">
        <f>Tabla13[[#This Row],[Título del contrato]]&amp;Tabla13[[#This Row],[Nº Expediente de la plataforma de contratación]]</f>
        <v>#VALUE!</v>
      </c>
      <c r="T621" s="208" t="e">
        <f>Tabla13[[#This Row],[Nº Expediente de la plataforma de contratación]]</f>
        <v>#VALUE!</v>
      </c>
      <c r="U621" s="134" t="e">
        <f>Tabla13[[#This Row],[Importe IVA ]]</f>
        <v>#VALUE!</v>
      </c>
      <c r="V621" s="134" t="e">
        <f>Tabla13[[#This Row],[Importe de adjudicación (IVA INCLUIDO)]]</f>
        <v>#VALUE!</v>
      </c>
      <c r="W621" s="137"/>
    </row>
    <row r="622" spans="10:23">
      <c r="J622" s="24"/>
      <c r="S622" s="203" t="e">
        <f>Tabla13[[#This Row],[Título del contrato]]&amp;Tabla13[[#This Row],[Nº Expediente de la plataforma de contratación]]</f>
        <v>#VALUE!</v>
      </c>
      <c r="T622" s="208" t="e">
        <f>Tabla13[[#This Row],[Nº Expediente de la plataforma de contratación]]</f>
        <v>#VALUE!</v>
      </c>
      <c r="U622" s="134" t="e">
        <f>Tabla13[[#This Row],[Importe IVA ]]</f>
        <v>#VALUE!</v>
      </c>
      <c r="V622" s="134" t="e">
        <f>Tabla13[[#This Row],[Importe de adjudicación (IVA INCLUIDO)]]</f>
        <v>#VALUE!</v>
      </c>
      <c r="W622" s="137"/>
    </row>
    <row r="623" spans="10:23">
      <c r="J623" s="24"/>
      <c r="S623" s="203" t="e">
        <f>Tabla13[[#This Row],[Título del contrato]]&amp;Tabla13[[#This Row],[Nº Expediente de la plataforma de contratación]]</f>
        <v>#VALUE!</v>
      </c>
      <c r="T623" s="208" t="e">
        <f>Tabla13[[#This Row],[Nº Expediente de la plataforma de contratación]]</f>
        <v>#VALUE!</v>
      </c>
      <c r="U623" s="134" t="e">
        <f>Tabla13[[#This Row],[Importe IVA ]]</f>
        <v>#VALUE!</v>
      </c>
      <c r="V623" s="134" t="e">
        <f>Tabla13[[#This Row],[Importe de adjudicación (IVA INCLUIDO)]]</f>
        <v>#VALUE!</v>
      </c>
      <c r="W623" s="137"/>
    </row>
    <row r="624" spans="10:23">
      <c r="J624" s="24"/>
      <c r="S624" s="203" t="e">
        <f>Tabla13[[#This Row],[Título del contrato]]&amp;Tabla13[[#This Row],[Nº Expediente de la plataforma de contratación]]</f>
        <v>#VALUE!</v>
      </c>
      <c r="T624" s="208" t="e">
        <f>Tabla13[[#This Row],[Nº Expediente de la plataforma de contratación]]</f>
        <v>#VALUE!</v>
      </c>
      <c r="U624" s="134" t="e">
        <f>Tabla13[[#This Row],[Importe IVA ]]</f>
        <v>#VALUE!</v>
      </c>
      <c r="V624" s="134" t="e">
        <f>Tabla13[[#This Row],[Importe de adjudicación (IVA INCLUIDO)]]</f>
        <v>#VALUE!</v>
      </c>
      <c r="W624" s="137"/>
    </row>
    <row r="625" spans="10:23">
      <c r="J625" s="24"/>
      <c r="S625" s="203" t="e">
        <f>Tabla13[[#This Row],[Título del contrato]]&amp;Tabla13[[#This Row],[Nº Expediente de la plataforma de contratación]]</f>
        <v>#VALUE!</v>
      </c>
      <c r="T625" s="208" t="e">
        <f>Tabla13[[#This Row],[Nº Expediente de la plataforma de contratación]]</f>
        <v>#VALUE!</v>
      </c>
      <c r="U625" s="134" t="e">
        <f>Tabla13[[#This Row],[Importe IVA ]]</f>
        <v>#VALUE!</v>
      </c>
      <c r="V625" s="134" t="e">
        <f>Tabla13[[#This Row],[Importe de adjudicación (IVA INCLUIDO)]]</f>
        <v>#VALUE!</v>
      </c>
      <c r="W625" s="137"/>
    </row>
    <row r="626" spans="10:23">
      <c r="J626" s="24"/>
      <c r="S626" s="203" t="e">
        <f>Tabla13[[#This Row],[Título del contrato]]&amp;Tabla13[[#This Row],[Nº Expediente de la plataforma de contratación]]</f>
        <v>#VALUE!</v>
      </c>
      <c r="T626" s="208" t="e">
        <f>Tabla13[[#This Row],[Nº Expediente de la plataforma de contratación]]</f>
        <v>#VALUE!</v>
      </c>
      <c r="U626" s="134" t="e">
        <f>Tabla13[[#This Row],[Importe IVA ]]</f>
        <v>#VALUE!</v>
      </c>
      <c r="V626" s="134" t="e">
        <f>Tabla13[[#This Row],[Importe de adjudicación (IVA INCLUIDO)]]</f>
        <v>#VALUE!</v>
      </c>
      <c r="W626" s="137"/>
    </row>
    <row r="627" spans="10:23">
      <c r="J627" s="24"/>
      <c r="S627" s="203" t="e">
        <f>Tabla13[[#This Row],[Título del contrato]]&amp;Tabla13[[#This Row],[Nº Expediente de la plataforma de contratación]]</f>
        <v>#VALUE!</v>
      </c>
      <c r="T627" s="208" t="e">
        <f>Tabla13[[#This Row],[Nº Expediente de la plataforma de contratación]]</f>
        <v>#VALUE!</v>
      </c>
      <c r="U627" s="134" t="e">
        <f>Tabla13[[#This Row],[Importe IVA ]]</f>
        <v>#VALUE!</v>
      </c>
      <c r="V627" s="134" t="e">
        <f>Tabla13[[#This Row],[Importe de adjudicación (IVA INCLUIDO)]]</f>
        <v>#VALUE!</v>
      </c>
      <c r="W627" s="137"/>
    </row>
    <row r="628" spans="10:23">
      <c r="J628" s="24"/>
      <c r="S628" s="203" t="e">
        <f>Tabla13[[#This Row],[Título del contrato]]&amp;Tabla13[[#This Row],[Nº Expediente de la plataforma de contratación]]</f>
        <v>#VALUE!</v>
      </c>
      <c r="T628" s="208" t="e">
        <f>Tabla13[[#This Row],[Nº Expediente de la plataforma de contratación]]</f>
        <v>#VALUE!</v>
      </c>
      <c r="U628" s="134" t="e">
        <f>Tabla13[[#This Row],[Importe IVA ]]</f>
        <v>#VALUE!</v>
      </c>
      <c r="V628" s="134" t="e">
        <f>Tabla13[[#This Row],[Importe de adjudicación (IVA INCLUIDO)]]</f>
        <v>#VALUE!</v>
      </c>
      <c r="W628" s="137"/>
    </row>
    <row r="629" spans="10:23">
      <c r="J629" s="24"/>
      <c r="S629" s="203" t="e">
        <f>Tabla13[[#This Row],[Título del contrato]]&amp;Tabla13[[#This Row],[Nº Expediente de la plataforma de contratación]]</f>
        <v>#VALUE!</v>
      </c>
      <c r="T629" s="208" t="e">
        <f>Tabla13[[#This Row],[Nº Expediente de la plataforma de contratación]]</f>
        <v>#VALUE!</v>
      </c>
      <c r="U629" s="134" t="e">
        <f>Tabla13[[#This Row],[Importe IVA ]]</f>
        <v>#VALUE!</v>
      </c>
      <c r="V629" s="134" t="e">
        <f>Tabla13[[#This Row],[Importe de adjudicación (IVA INCLUIDO)]]</f>
        <v>#VALUE!</v>
      </c>
      <c r="W629" s="137"/>
    </row>
    <row r="630" spans="10:23">
      <c r="J630" s="24"/>
      <c r="S630" s="203" t="e">
        <f>Tabla13[[#This Row],[Título del contrato]]&amp;Tabla13[[#This Row],[Nº Expediente de la plataforma de contratación]]</f>
        <v>#VALUE!</v>
      </c>
      <c r="T630" s="208" t="e">
        <f>Tabla13[[#This Row],[Nº Expediente de la plataforma de contratación]]</f>
        <v>#VALUE!</v>
      </c>
      <c r="U630" s="134" t="e">
        <f>Tabla13[[#This Row],[Importe IVA ]]</f>
        <v>#VALUE!</v>
      </c>
      <c r="V630" s="134" t="e">
        <f>Tabla13[[#This Row],[Importe de adjudicación (IVA INCLUIDO)]]</f>
        <v>#VALUE!</v>
      </c>
      <c r="W630" s="137"/>
    </row>
    <row r="631" spans="10:23">
      <c r="J631" s="24"/>
      <c r="S631" s="203" t="e">
        <f>Tabla13[[#This Row],[Título del contrato]]&amp;Tabla13[[#This Row],[Nº Expediente de la plataforma de contratación]]</f>
        <v>#VALUE!</v>
      </c>
      <c r="T631" s="208" t="e">
        <f>Tabla13[[#This Row],[Nº Expediente de la plataforma de contratación]]</f>
        <v>#VALUE!</v>
      </c>
      <c r="U631" s="134" t="e">
        <f>Tabla13[[#This Row],[Importe IVA ]]</f>
        <v>#VALUE!</v>
      </c>
      <c r="V631" s="134" t="e">
        <f>Tabla13[[#This Row],[Importe de adjudicación (IVA INCLUIDO)]]</f>
        <v>#VALUE!</v>
      </c>
      <c r="W631" s="137"/>
    </row>
    <row r="632" spans="10:23">
      <c r="J632" s="24"/>
      <c r="S632" s="203" t="e">
        <f>Tabla13[[#This Row],[Título del contrato]]&amp;Tabla13[[#This Row],[Nº Expediente de la plataforma de contratación]]</f>
        <v>#VALUE!</v>
      </c>
      <c r="T632" s="208" t="e">
        <f>Tabla13[[#This Row],[Nº Expediente de la plataforma de contratación]]</f>
        <v>#VALUE!</v>
      </c>
      <c r="U632" s="134" t="e">
        <f>Tabla13[[#This Row],[Importe IVA ]]</f>
        <v>#VALUE!</v>
      </c>
      <c r="V632" s="134" t="e">
        <f>Tabla13[[#This Row],[Importe de adjudicación (IVA INCLUIDO)]]</f>
        <v>#VALUE!</v>
      </c>
      <c r="W632" s="137"/>
    </row>
    <row r="633" spans="10:23">
      <c r="J633" s="24"/>
      <c r="S633" s="203" t="e">
        <f>Tabla13[[#This Row],[Título del contrato]]&amp;Tabla13[[#This Row],[Nº Expediente de la plataforma de contratación]]</f>
        <v>#VALUE!</v>
      </c>
      <c r="T633" s="208" t="e">
        <f>Tabla13[[#This Row],[Nº Expediente de la plataforma de contratación]]</f>
        <v>#VALUE!</v>
      </c>
      <c r="U633" s="134" t="e">
        <f>Tabla13[[#This Row],[Importe IVA ]]</f>
        <v>#VALUE!</v>
      </c>
      <c r="V633" s="134" t="e">
        <f>Tabla13[[#This Row],[Importe de adjudicación (IVA INCLUIDO)]]</f>
        <v>#VALUE!</v>
      </c>
      <c r="W633" s="137"/>
    </row>
    <row r="634" spans="10:23">
      <c r="J634" s="24"/>
      <c r="S634" s="203" t="e">
        <f>Tabla13[[#This Row],[Título del contrato]]&amp;Tabla13[[#This Row],[Nº Expediente de la plataforma de contratación]]</f>
        <v>#VALUE!</v>
      </c>
      <c r="T634" s="208" t="e">
        <f>Tabla13[[#This Row],[Nº Expediente de la plataforma de contratación]]</f>
        <v>#VALUE!</v>
      </c>
      <c r="U634" s="134" t="e">
        <f>Tabla13[[#This Row],[Importe IVA ]]</f>
        <v>#VALUE!</v>
      </c>
      <c r="V634" s="134" t="e">
        <f>Tabla13[[#This Row],[Importe de adjudicación (IVA INCLUIDO)]]</f>
        <v>#VALUE!</v>
      </c>
      <c r="W634" s="137"/>
    </row>
    <row r="635" spans="10:23">
      <c r="J635" s="24"/>
      <c r="S635" s="203" t="e">
        <f>Tabla13[[#This Row],[Título del contrato]]&amp;Tabla13[[#This Row],[Nº Expediente de la plataforma de contratación]]</f>
        <v>#VALUE!</v>
      </c>
      <c r="T635" s="208" t="e">
        <f>Tabla13[[#This Row],[Nº Expediente de la plataforma de contratación]]</f>
        <v>#VALUE!</v>
      </c>
      <c r="U635" s="134" t="e">
        <f>Tabla13[[#This Row],[Importe IVA ]]</f>
        <v>#VALUE!</v>
      </c>
      <c r="V635" s="134" t="e">
        <f>Tabla13[[#This Row],[Importe de adjudicación (IVA INCLUIDO)]]</f>
        <v>#VALUE!</v>
      </c>
      <c r="W635" s="137"/>
    </row>
    <row r="636" spans="10:23">
      <c r="J636" s="24"/>
      <c r="S636" s="203" t="e">
        <f>Tabla13[[#This Row],[Título del contrato]]&amp;Tabla13[[#This Row],[Nº Expediente de la plataforma de contratación]]</f>
        <v>#VALUE!</v>
      </c>
      <c r="T636" s="208" t="e">
        <f>Tabla13[[#This Row],[Nº Expediente de la plataforma de contratación]]</f>
        <v>#VALUE!</v>
      </c>
      <c r="U636" s="134" t="e">
        <f>Tabla13[[#This Row],[Importe IVA ]]</f>
        <v>#VALUE!</v>
      </c>
      <c r="V636" s="134" t="e">
        <f>Tabla13[[#This Row],[Importe de adjudicación (IVA INCLUIDO)]]</f>
        <v>#VALUE!</v>
      </c>
      <c r="W636" s="137"/>
    </row>
    <row r="637" spans="10:23">
      <c r="J637" s="24"/>
      <c r="S637" s="203" t="e">
        <f>Tabla13[[#This Row],[Título del contrato]]&amp;Tabla13[[#This Row],[Nº Expediente de la plataforma de contratación]]</f>
        <v>#VALUE!</v>
      </c>
      <c r="T637" s="208" t="e">
        <f>Tabla13[[#This Row],[Nº Expediente de la plataforma de contratación]]</f>
        <v>#VALUE!</v>
      </c>
      <c r="U637" s="134" t="e">
        <f>Tabla13[[#This Row],[Importe IVA ]]</f>
        <v>#VALUE!</v>
      </c>
      <c r="V637" s="134" t="e">
        <f>Tabla13[[#This Row],[Importe de adjudicación (IVA INCLUIDO)]]</f>
        <v>#VALUE!</v>
      </c>
      <c r="W637" s="137"/>
    </row>
    <row r="638" spans="10:23">
      <c r="J638" s="24"/>
      <c r="S638" s="203" t="e">
        <f>Tabla13[[#This Row],[Título del contrato]]&amp;Tabla13[[#This Row],[Nº Expediente de la plataforma de contratación]]</f>
        <v>#VALUE!</v>
      </c>
      <c r="T638" s="208" t="e">
        <f>Tabla13[[#This Row],[Nº Expediente de la plataforma de contratación]]</f>
        <v>#VALUE!</v>
      </c>
      <c r="U638" s="134" t="e">
        <f>Tabla13[[#This Row],[Importe IVA ]]</f>
        <v>#VALUE!</v>
      </c>
      <c r="V638" s="134" t="e">
        <f>Tabla13[[#This Row],[Importe de adjudicación (IVA INCLUIDO)]]</f>
        <v>#VALUE!</v>
      </c>
      <c r="W638" s="137"/>
    </row>
    <row r="639" spans="10:23">
      <c r="J639" s="24"/>
      <c r="S639" s="203" t="e">
        <f>Tabla13[[#This Row],[Título del contrato]]&amp;Tabla13[[#This Row],[Nº Expediente de la plataforma de contratación]]</f>
        <v>#VALUE!</v>
      </c>
      <c r="T639" s="208" t="e">
        <f>Tabla13[[#This Row],[Nº Expediente de la plataforma de contratación]]</f>
        <v>#VALUE!</v>
      </c>
      <c r="U639" s="134" t="e">
        <f>Tabla13[[#This Row],[Importe IVA ]]</f>
        <v>#VALUE!</v>
      </c>
      <c r="V639" s="134" t="e">
        <f>Tabla13[[#This Row],[Importe de adjudicación (IVA INCLUIDO)]]</f>
        <v>#VALUE!</v>
      </c>
      <c r="W639" s="137"/>
    </row>
    <row r="640" spans="10:23">
      <c r="J640" s="24"/>
      <c r="S640" s="203" t="e">
        <f>Tabla13[[#This Row],[Título del contrato]]&amp;Tabla13[[#This Row],[Nº Expediente de la plataforma de contratación]]</f>
        <v>#VALUE!</v>
      </c>
      <c r="T640" s="208" t="e">
        <f>Tabla13[[#This Row],[Nº Expediente de la plataforma de contratación]]</f>
        <v>#VALUE!</v>
      </c>
      <c r="U640" s="134" t="e">
        <f>Tabla13[[#This Row],[Importe IVA ]]</f>
        <v>#VALUE!</v>
      </c>
      <c r="V640" s="134" t="e">
        <f>Tabla13[[#This Row],[Importe de adjudicación (IVA INCLUIDO)]]</f>
        <v>#VALUE!</v>
      </c>
      <c r="W640" s="137"/>
    </row>
    <row r="641" spans="10:23">
      <c r="J641" s="24"/>
      <c r="S641" s="203" t="e">
        <f>Tabla13[[#This Row],[Título del contrato]]&amp;Tabla13[[#This Row],[Nº Expediente de la plataforma de contratación]]</f>
        <v>#VALUE!</v>
      </c>
      <c r="T641" s="208" t="e">
        <f>Tabla13[[#This Row],[Nº Expediente de la plataforma de contratación]]</f>
        <v>#VALUE!</v>
      </c>
      <c r="U641" s="134" t="e">
        <f>Tabla13[[#This Row],[Importe IVA ]]</f>
        <v>#VALUE!</v>
      </c>
      <c r="V641" s="134" t="e">
        <f>Tabla13[[#This Row],[Importe de adjudicación (IVA INCLUIDO)]]</f>
        <v>#VALUE!</v>
      </c>
      <c r="W641" s="137"/>
    </row>
    <row r="642" spans="10:23">
      <c r="J642" s="24"/>
      <c r="S642" s="203" t="e">
        <f>Tabla13[[#This Row],[Título del contrato]]&amp;Tabla13[[#This Row],[Nº Expediente de la plataforma de contratación]]</f>
        <v>#VALUE!</v>
      </c>
      <c r="T642" s="208" t="e">
        <f>Tabla13[[#This Row],[Nº Expediente de la plataforma de contratación]]</f>
        <v>#VALUE!</v>
      </c>
      <c r="U642" s="134" t="e">
        <f>Tabla13[[#This Row],[Importe IVA ]]</f>
        <v>#VALUE!</v>
      </c>
      <c r="V642" s="134" t="e">
        <f>Tabla13[[#This Row],[Importe de adjudicación (IVA INCLUIDO)]]</f>
        <v>#VALUE!</v>
      </c>
      <c r="W642" s="137"/>
    </row>
    <row r="643" spans="10:23">
      <c r="J643" s="24"/>
      <c r="S643" s="203" t="e">
        <f>Tabla13[[#This Row],[Título del contrato]]&amp;Tabla13[[#This Row],[Nº Expediente de la plataforma de contratación]]</f>
        <v>#VALUE!</v>
      </c>
      <c r="T643" s="208" t="e">
        <f>Tabla13[[#This Row],[Nº Expediente de la plataforma de contratación]]</f>
        <v>#VALUE!</v>
      </c>
      <c r="U643" s="134" t="e">
        <f>Tabla13[[#This Row],[Importe IVA ]]</f>
        <v>#VALUE!</v>
      </c>
      <c r="V643" s="134" t="e">
        <f>Tabla13[[#This Row],[Importe de adjudicación (IVA INCLUIDO)]]</f>
        <v>#VALUE!</v>
      </c>
      <c r="W643" s="137"/>
    </row>
    <row r="644" spans="10:23">
      <c r="J644" s="24"/>
      <c r="S644" s="203" t="e">
        <f>Tabla13[[#This Row],[Título del contrato]]&amp;Tabla13[[#This Row],[Nº Expediente de la plataforma de contratación]]</f>
        <v>#VALUE!</v>
      </c>
      <c r="T644" s="208" t="e">
        <f>Tabla13[[#This Row],[Nº Expediente de la plataforma de contratación]]</f>
        <v>#VALUE!</v>
      </c>
      <c r="U644" s="134" t="e">
        <f>Tabla13[[#This Row],[Importe IVA ]]</f>
        <v>#VALUE!</v>
      </c>
      <c r="V644" s="134" t="e">
        <f>Tabla13[[#This Row],[Importe de adjudicación (IVA INCLUIDO)]]</f>
        <v>#VALUE!</v>
      </c>
      <c r="W644" s="137"/>
    </row>
    <row r="645" spans="10:23">
      <c r="J645" s="24"/>
      <c r="S645" s="203" t="e">
        <f>Tabla13[[#This Row],[Título del contrato]]&amp;Tabla13[[#This Row],[Nº Expediente de la plataforma de contratación]]</f>
        <v>#VALUE!</v>
      </c>
      <c r="T645" s="208" t="e">
        <f>Tabla13[[#This Row],[Nº Expediente de la plataforma de contratación]]</f>
        <v>#VALUE!</v>
      </c>
      <c r="U645" s="134" t="e">
        <f>Tabla13[[#This Row],[Importe IVA ]]</f>
        <v>#VALUE!</v>
      </c>
      <c r="V645" s="134" t="e">
        <f>Tabla13[[#This Row],[Importe de adjudicación (IVA INCLUIDO)]]</f>
        <v>#VALUE!</v>
      </c>
      <c r="W645" s="137"/>
    </row>
    <row r="646" spans="10:23">
      <c r="J646" s="24"/>
      <c r="S646" s="203" t="e">
        <f>Tabla13[[#This Row],[Título del contrato]]&amp;Tabla13[[#This Row],[Nº Expediente de la plataforma de contratación]]</f>
        <v>#VALUE!</v>
      </c>
      <c r="T646" s="208" t="e">
        <f>Tabla13[[#This Row],[Nº Expediente de la plataforma de contratación]]</f>
        <v>#VALUE!</v>
      </c>
      <c r="U646" s="134" t="e">
        <f>Tabla13[[#This Row],[Importe IVA ]]</f>
        <v>#VALUE!</v>
      </c>
      <c r="V646" s="134" t="e">
        <f>Tabla13[[#This Row],[Importe de adjudicación (IVA INCLUIDO)]]</f>
        <v>#VALUE!</v>
      </c>
      <c r="W646" s="137"/>
    </row>
    <row r="647" spans="10:23">
      <c r="J647" s="24"/>
      <c r="S647" s="203" t="e">
        <f>Tabla13[[#This Row],[Título del contrato]]&amp;Tabla13[[#This Row],[Nº Expediente de la plataforma de contratación]]</f>
        <v>#VALUE!</v>
      </c>
      <c r="T647" s="208" t="e">
        <f>Tabla13[[#This Row],[Nº Expediente de la plataforma de contratación]]</f>
        <v>#VALUE!</v>
      </c>
      <c r="U647" s="134" t="e">
        <f>Tabla13[[#This Row],[Importe IVA ]]</f>
        <v>#VALUE!</v>
      </c>
      <c r="V647" s="134" t="e">
        <f>Tabla13[[#This Row],[Importe de adjudicación (IVA INCLUIDO)]]</f>
        <v>#VALUE!</v>
      </c>
      <c r="W647" s="137"/>
    </row>
    <row r="648" spans="10:23">
      <c r="J648" s="24"/>
      <c r="S648" s="203" t="e">
        <f>Tabla13[[#This Row],[Título del contrato]]&amp;Tabla13[[#This Row],[Nº Expediente de la plataforma de contratación]]</f>
        <v>#VALUE!</v>
      </c>
      <c r="T648" s="208" t="e">
        <f>Tabla13[[#This Row],[Nº Expediente de la plataforma de contratación]]</f>
        <v>#VALUE!</v>
      </c>
      <c r="U648" s="134" t="e">
        <f>Tabla13[[#This Row],[Importe IVA ]]</f>
        <v>#VALUE!</v>
      </c>
      <c r="V648" s="134" t="e">
        <f>Tabla13[[#This Row],[Importe de adjudicación (IVA INCLUIDO)]]</f>
        <v>#VALUE!</v>
      </c>
      <c r="W648" s="137"/>
    </row>
    <row r="649" spans="10:23">
      <c r="J649" s="24"/>
      <c r="S649" s="203" t="e">
        <f>Tabla13[[#This Row],[Título del contrato]]&amp;Tabla13[[#This Row],[Nº Expediente de la plataforma de contratación]]</f>
        <v>#VALUE!</v>
      </c>
      <c r="T649" s="208" t="e">
        <f>Tabla13[[#This Row],[Nº Expediente de la plataforma de contratación]]</f>
        <v>#VALUE!</v>
      </c>
      <c r="U649" s="134" t="e">
        <f>Tabla13[[#This Row],[Importe IVA ]]</f>
        <v>#VALUE!</v>
      </c>
      <c r="V649" s="134" t="e">
        <f>Tabla13[[#This Row],[Importe de adjudicación (IVA INCLUIDO)]]</f>
        <v>#VALUE!</v>
      </c>
      <c r="W649" s="137"/>
    </row>
    <row r="650" spans="10:23">
      <c r="J650" s="24"/>
      <c r="S650" s="203" t="e">
        <f>Tabla13[[#This Row],[Título del contrato]]&amp;Tabla13[[#This Row],[Nº Expediente de la plataforma de contratación]]</f>
        <v>#VALUE!</v>
      </c>
      <c r="T650" s="208" t="e">
        <f>Tabla13[[#This Row],[Nº Expediente de la plataforma de contratación]]</f>
        <v>#VALUE!</v>
      </c>
      <c r="U650" s="134" t="e">
        <f>Tabla13[[#This Row],[Importe IVA ]]</f>
        <v>#VALUE!</v>
      </c>
      <c r="V650" s="134" t="e">
        <f>Tabla13[[#This Row],[Importe de adjudicación (IVA INCLUIDO)]]</f>
        <v>#VALUE!</v>
      </c>
      <c r="W650" s="137"/>
    </row>
    <row r="651" spans="10:23">
      <c r="J651" s="24"/>
      <c r="S651" s="203" t="e">
        <f>Tabla13[[#This Row],[Título del contrato]]&amp;Tabla13[[#This Row],[Nº Expediente de la plataforma de contratación]]</f>
        <v>#VALUE!</v>
      </c>
      <c r="T651" s="208" t="e">
        <f>Tabla13[[#This Row],[Nº Expediente de la plataforma de contratación]]</f>
        <v>#VALUE!</v>
      </c>
      <c r="U651" s="134" t="e">
        <f>Tabla13[[#This Row],[Importe IVA ]]</f>
        <v>#VALUE!</v>
      </c>
      <c r="V651" s="134" t="e">
        <f>Tabla13[[#This Row],[Importe de adjudicación (IVA INCLUIDO)]]</f>
        <v>#VALUE!</v>
      </c>
      <c r="W651" s="137"/>
    </row>
    <row r="652" spans="10:23">
      <c r="J652" s="24"/>
      <c r="S652" s="203" t="e">
        <f>Tabla13[[#This Row],[Título del contrato]]&amp;Tabla13[[#This Row],[Nº Expediente de la plataforma de contratación]]</f>
        <v>#VALUE!</v>
      </c>
      <c r="T652" s="208" t="e">
        <f>Tabla13[[#This Row],[Nº Expediente de la plataforma de contratación]]</f>
        <v>#VALUE!</v>
      </c>
      <c r="U652" s="134" t="e">
        <f>Tabla13[[#This Row],[Importe IVA ]]</f>
        <v>#VALUE!</v>
      </c>
      <c r="V652" s="134" t="e">
        <f>Tabla13[[#This Row],[Importe de adjudicación (IVA INCLUIDO)]]</f>
        <v>#VALUE!</v>
      </c>
      <c r="W652" s="137"/>
    </row>
    <row r="653" spans="10:23">
      <c r="J653" s="24"/>
      <c r="S653" s="203" t="e">
        <f>Tabla13[[#This Row],[Título del contrato]]&amp;Tabla13[[#This Row],[Nº Expediente de la plataforma de contratación]]</f>
        <v>#VALUE!</v>
      </c>
      <c r="T653" s="208" t="e">
        <f>Tabla13[[#This Row],[Nº Expediente de la plataforma de contratación]]</f>
        <v>#VALUE!</v>
      </c>
      <c r="U653" s="134" t="e">
        <f>Tabla13[[#This Row],[Importe IVA ]]</f>
        <v>#VALUE!</v>
      </c>
      <c r="V653" s="134" t="e">
        <f>Tabla13[[#This Row],[Importe de adjudicación (IVA INCLUIDO)]]</f>
        <v>#VALUE!</v>
      </c>
      <c r="W653" s="137"/>
    </row>
    <row r="654" spans="10:23">
      <c r="J654" s="24"/>
      <c r="S654" s="203" t="e">
        <f>Tabla13[[#This Row],[Título del contrato]]&amp;Tabla13[[#This Row],[Nº Expediente de la plataforma de contratación]]</f>
        <v>#VALUE!</v>
      </c>
      <c r="T654" s="208" t="e">
        <f>Tabla13[[#This Row],[Nº Expediente de la plataforma de contratación]]</f>
        <v>#VALUE!</v>
      </c>
      <c r="U654" s="134" t="e">
        <f>Tabla13[[#This Row],[Importe IVA ]]</f>
        <v>#VALUE!</v>
      </c>
      <c r="V654" s="134" t="e">
        <f>Tabla13[[#This Row],[Importe de adjudicación (IVA INCLUIDO)]]</f>
        <v>#VALUE!</v>
      </c>
      <c r="W654" s="137"/>
    </row>
    <row r="655" spans="10:23">
      <c r="J655" s="24"/>
      <c r="S655" s="203" t="e">
        <f>Tabla13[[#This Row],[Título del contrato]]&amp;Tabla13[[#This Row],[Nº Expediente de la plataforma de contratación]]</f>
        <v>#VALUE!</v>
      </c>
      <c r="T655" s="208" t="e">
        <f>Tabla13[[#This Row],[Nº Expediente de la plataforma de contratación]]</f>
        <v>#VALUE!</v>
      </c>
      <c r="U655" s="134" t="e">
        <f>Tabla13[[#This Row],[Importe IVA ]]</f>
        <v>#VALUE!</v>
      </c>
      <c r="V655" s="134" t="e">
        <f>Tabla13[[#This Row],[Importe de adjudicación (IVA INCLUIDO)]]</f>
        <v>#VALUE!</v>
      </c>
      <c r="W655" s="137"/>
    </row>
    <row r="656" spans="10:23">
      <c r="J656" s="24"/>
      <c r="S656" s="203" t="e">
        <f>Tabla13[[#This Row],[Título del contrato]]&amp;Tabla13[[#This Row],[Nº Expediente de la plataforma de contratación]]</f>
        <v>#VALUE!</v>
      </c>
      <c r="T656" s="208" t="e">
        <f>Tabla13[[#This Row],[Nº Expediente de la plataforma de contratación]]</f>
        <v>#VALUE!</v>
      </c>
      <c r="U656" s="134" t="e">
        <f>Tabla13[[#This Row],[Importe IVA ]]</f>
        <v>#VALUE!</v>
      </c>
      <c r="V656" s="134" t="e">
        <f>Tabla13[[#This Row],[Importe de adjudicación (IVA INCLUIDO)]]</f>
        <v>#VALUE!</v>
      </c>
      <c r="W656" s="137"/>
    </row>
    <row r="657" spans="10:23">
      <c r="J657" s="24"/>
      <c r="S657" s="203" t="e">
        <f>Tabla13[[#This Row],[Título del contrato]]&amp;Tabla13[[#This Row],[Nº Expediente de la plataforma de contratación]]</f>
        <v>#VALUE!</v>
      </c>
      <c r="T657" s="208" t="e">
        <f>Tabla13[[#This Row],[Nº Expediente de la plataforma de contratación]]</f>
        <v>#VALUE!</v>
      </c>
      <c r="U657" s="134" t="e">
        <f>Tabla13[[#This Row],[Importe IVA ]]</f>
        <v>#VALUE!</v>
      </c>
      <c r="V657" s="134" t="e">
        <f>Tabla13[[#This Row],[Importe de adjudicación (IVA INCLUIDO)]]</f>
        <v>#VALUE!</v>
      </c>
      <c r="W657" s="137"/>
    </row>
    <row r="658" spans="10:23">
      <c r="J658" s="24"/>
      <c r="S658" s="203" t="e">
        <f>Tabla13[[#This Row],[Título del contrato]]&amp;Tabla13[[#This Row],[Nº Expediente de la plataforma de contratación]]</f>
        <v>#VALUE!</v>
      </c>
      <c r="T658" s="208" t="e">
        <f>Tabla13[[#This Row],[Nº Expediente de la plataforma de contratación]]</f>
        <v>#VALUE!</v>
      </c>
      <c r="U658" s="134" t="e">
        <f>Tabla13[[#This Row],[Importe IVA ]]</f>
        <v>#VALUE!</v>
      </c>
      <c r="V658" s="134" t="e">
        <f>Tabla13[[#This Row],[Importe de adjudicación (IVA INCLUIDO)]]</f>
        <v>#VALUE!</v>
      </c>
      <c r="W658" s="137"/>
    </row>
    <row r="659" spans="10:23">
      <c r="J659" s="24"/>
      <c r="S659" s="203" t="e">
        <f>Tabla13[[#This Row],[Título del contrato]]&amp;Tabla13[[#This Row],[Nº Expediente de la plataforma de contratación]]</f>
        <v>#VALUE!</v>
      </c>
      <c r="T659" s="208" t="e">
        <f>Tabla13[[#This Row],[Nº Expediente de la plataforma de contratación]]</f>
        <v>#VALUE!</v>
      </c>
      <c r="U659" s="134" t="e">
        <f>Tabla13[[#This Row],[Importe IVA ]]</f>
        <v>#VALUE!</v>
      </c>
      <c r="V659" s="134" t="e">
        <f>Tabla13[[#This Row],[Importe de adjudicación (IVA INCLUIDO)]]</f>
        <v>#VALUE!</v>
      </c>
      <c r="W659" s="137"/>
    </row>
    <row r="660" spans="10:23">
      <c r="J660" s="24"/>
      <c r="S660" s="203" t="e">
        <f>Tabla13[[#This Row],[Título del contrato]]&amp;Tabla13[[#This Row],[Nº Expediente de la plataforma de contratación]]</f>
        <v>#VALUE!</v>
      </c>
      <c r="T660" s="208" t="e">
        <f>Tabla13[[#This Row],[Nº Expediente de la plataforma de contratación]]</f>
        <v>#VALUE!</v>
      </c>
      <c r="U660" s="134" t="e">
        <f>Tabla13[[#This Row],[Importe IVA ]]</f>
        <v>#VALUE!</v>
      </c>
      <c r="V660" s="134" t="e">
        <f>Tabla13[[#This Row],[Importe de adjudicación (IVA INCLUIDO)]]</f>
        <v>#VALUE!</v>
      </c>
      <c r="W660" s="137"/>
    </row>
    <row r="661" spans="10:23">
      <c r="J661" s="24"/>
      <c r="S661" s="203" t="e">
        <f>Tabla13[[#This Row],[Título del contrato]]&amp;Tabla13[[#This Row],[Nº Expediente de la plataforma de contratación]]</f>
        <v>#VALUE!</v>
      </c>
      <c r="T661" s="208" t="e">
        <f>Tabla13[[#This Row],[Nº Expediente de la plataforma de contratación]]</f>
        <v>#VALUE!</v>
      </c>
      <c r="U661" s="134" t="e">
        <f>Tabla13[[#This Row],[Importe IVA ]]</f>
        <v>#VALUE!</v>
      </c>
      <c r="V661" s="134" t="e">
        <f>Tabla13[[#This Row],[Importe de adjudicación (IVA INCLUIDO)]]</f>
        <v>#VALUE!</v>
      </c>
      <c r="W661" s="137"/>
    </row>
    <row r="662" spans="10:23">
      <c r="J662" s="24"/>
      <c r="S662" s="203" t="e">
        <f>Tabla13[[#This Row],[Título del contrato]]&amp;Tabla13[[#This Row],[Nº Expediente de la plataforma de contratación]]</f>
        <v>#VALUE!</v>
      </c>
      <c r="T662" s="208" t="e">
        <f>Tabla13[[#This Row],[Nº Expediente de la plataforma de contratación]]</f>
        <v>#VALUE!</v>
      </c>
      <c r="U662" s="134" t="e">
        <f>Tabla13[[#This Row],[Importe IVA ]]</f>
        <v>#VALUE!</v>
      </c>
      <c r="V662" s="134" t="e">
        <f>Tabla13[[#This Row],[Importe de adjudicación (IVA INCLUIDO)]]</f>
        <v>#VALUE!</v>
      </c>
      <c r="W662" s="137"/>
    </row>
    <row r="663" spans="10:23">
      <c r="J663" s="24"/>
      <c r="S663" s="203" t="e">
        <f>Tabla13[[#This Row],[Título del contrato]]&amp;Tabla13[[#This Row],[Nº Expediente de la plataforma de contratación]]</f>
        <v>#VALUE!</v>
      </c>
      <c r="T663" s="208" t="e">
        <f>Tabla13[[#This Row],[Nº Expediente de la plataforma de contratación]]</f>
        <v>#VALUE!</v>
      </c>
      <c r="U663" s="134" t="e">
        <f>Tabla13[[#This Row],[Importe IVA ]]</f>
        <v>#VALUE!</v>
      </c>
      <c r="V663" s="134" t="e">
        <f>Tabla13[[#This Row],[Importe de adjudicación (IVA INCLUIDO)]]</f>
        <v>#VALUE!</v>
      </c>
      <c r="W663" s="137"/>
    </row>
    <row r="664" spans="10:23">
      <c r="J664" s="24"/>
      <c r="S664" s="203" t="e">
        <f>Tabla13[[#This Row],[Título del contrato]]&amp;Tabla13[[#This Row],[Nº Expediente de la plataforma de contratación]]</f>
        <v>#VALUE!</v>
      </c>
      <c r="T664" s="208" t="e">
        <f>Tabla13[[#This Row],[Nº Expediente de la plataforma de contratación]]</f>
        <v>#VALUE!</v>
      </c>
      <c r="U664" s="134" t="e">
        <f>Tabla13[[#This Row],[Importe IVA ]]</f>
        <v>#VALUE!</v>
      </c>
      <c r="V664" s="134" t="e">
        <f>Tabla13[[#This Row],[Importe de adjudicación (IVA INCLUIDO)]]</f>
        <v>#VALUE!</v>
      </c>
      <c r="W664" s="137"/>
    </row>
    <row r="665" spans="10:23">
      <c r="J665" s="24"/>
      <c r="S665" s="203" t="e">
        <f>Tabla13[[#This Row],[Título del contrato]]&amp;Tabla13[[#This Row],[Nº Expediente de la plataforma de contratación]]</f>
        <v>#VALUE!</v>
      </c>
      <c r="T665" s="208" t="e">
        <f>Tabla13[[#This Row],[Nº Expediente de la plataforma de contratación]]</f>
        <v>#VALUE!</v>
      </c>
      <c r="U665" s="134" t="e">
        <f>Tabla13[[#This Row],[Importe IVA ]]</f>
        <v>#VALUE!</v>
      </c>
      <c r="V665" s="134" t="e">
        <f>Tabla13[[#This Row],[Importe de adjudicación (IVA INCLUIDO)]]</f>
        <v>#VALUE!</v>
      </c>
      <c r="W665" s="137"/>
    </row>
    <row r="666" spans="10:23">
      <c r="J666" s="24"/>
      <c r="S666" s="203" t="e">
        <f>Tabla13[[#This Row],[Título del contrato]]&amp;Tabla13[[#This Row],[Nº Expediente de la plataforma de contratación]]</f>
        <v>#VALUE!</v>
      </c>
      <c r="T666" s="208" t="e">
        <f>Tabla13[[#This Row],[Nº Expediente de la plataforma de contratación]]</f>
        <v>#VALUE!</v>
      </c>
      <c r="U666" s="134" t="e">
        <f>Tabla13[[#This Row],[Importe IVA ]]</f>
        <v>#VALUE!</v>
      </c>
      <c r="V666" s="134" t="e">
        <f>Tabla13[[#This Row],[Importe de adjudicación (IVA INCLUIDO)]]</f>
        <v>#VALUE!</v>
      </c>
      <c r="W666" s="137"/>
    </row>
    <row r="667" spans="10:23">
      <c r="J667" s="24"/>
      <c r="S667" s="203" t="e">
        <f>Tabla13[[#This Row],[Título del contrato]]&amp;Tabla13[[#This Row],[Nº Expediente de la plataforma de contratación]]</f>
        <v>#VALUE!</v>
      </c>
      <c r="T667" s="208" t="e">
        <f>Tabla13[[#This Row],[Nº Expediente de la plataforma de contratación]]</f>
        <v>#VALUE!</v>
      </c>
      <c r="U667" s="134" t="e">
        <f>Tabla13[[#This Row],[Importe IVA ]]</f>
        <v>#VALUE!</v>
      </c>
      <c r="V667" s="134" t="e">
        <f>Tabla13[[#This Row],[Importe de adjudicación (IVA INCLUIDO)]]</f>
        <v>#VALUE!</v>
      </c>
      <c r="W667" s="137"/>
    </row>
    <row r="668" spans="10:23">
      <c r="J668" s="24"/>
      <c r="S668" s="203" t="e">
        <f>Tabla13[[#This Row],[Título del contrato]]&amp;Tabla13[[#This Row],[Nº Expediente de la plataforma de contratación]]</f>
        <v>#VALUE!</v>
      </c>
      <c r="T668" s="208" t="e">
        <f>Tabla13[[#This Row],[Nº Expediente de la plataforma de contratación]]</f>
        <v>#VALUE!</v>
      </c>
      <c r="U668" s="134" t="e">
        <f>Tabla13[[#This Row],[Importe IVA ]]</f>
        <v>#VALUE!</v>
      </c>
      <c r="V668" s="134" t="e">
        <f>Tabla13[[#This Row],[Importe de adjudicación (IVA INCLUIDO)]]</f>
        <v>#VALUE!</v>
      </c>
      <c r="W668" s="137"/>
    </row>
    <row r="669" spans="10:23">
      <c r="J669" s="24"/>
      <c r="S669" s="203" t="e">
        <f>Tabla13[[#This Row],[Título del contrato]]&amp;Tabla13[[#This Row],[Nº Expediente de la plataforma de contratación]]</f>
        <v>#VALUE!</v>
      </c>
      <c r="T669" s="208" t="e">
        <f>Tabla13[[#This Row],[Nº Expediente de la plataforma de contratación]]</f>
        <v>#VALUE!</v>
      </c>
      <c r="U669" s="134" t="e">
        <f>Tabla13[[#This Row],[Importe IVA ]]</f>
        <v>#VALUE!</v>
      </c>
      <c r="V669" s="134" t="e">
        <f>Tabla13[[#This Row],[Importe de adjudicación (IVA INCLUIDO)]]</f>
        <v>#VALUE!</v>
      </c>
      <c r="W669" s="137"/>
    </row>
    <row r="670" spans="10:23">
      <c r="J670" s="24"/>
      <c r="S670" s="203" t="e">
        <f>Tabla13[[#This Row],[Título del contrato]]&amp;Tabla13[[#This Row],[Nº Expediente de la plataforma de contratación]]</f>
        <v>#VALUE!</v>
      </c>
      <c r="T670" s="208" t="e">
        <f>Tabla13[[#This Row],[Nº Expediente de la plataforma de contratación]]</f>
        <v>#VALUE!</v>
      </c>
      <c r="U670" s="134" t="e">
        <f>Tabla13[[#This Row],[Importe IVA ]]</f>
        <v>#VALUE!</v>
      </c>
      <c r="V670" s="134" t="e">
        <f>Tabla13[[#This Row],[Importe de adjudicación (IVA INCLUIDO)]]</f>
        <v>#VALUE!</v>
      </c>
      <c r="W670" s="137"/>
    </row>
    <row r="671" spans="10:23">
      <c r="J671" s="24"/>
      <c r="S671" s="203" t="e">
        <f>Tabla13[[#This Row],[Título del contrato]]&amp;Tabla13[[#This Row],[Nº Expediente de la plataforma de contratación]]</f>
        <v>#VALUE!</v>
      </c>
      <c r="T671" s="208" t="e">
        <f>Tabla13[[#This Row],[Nº Expediente de la plataforma de contratación]]</f>
        <v>#VALUE!</v>
      </c>
      <c r="U671" s="134" t="e">
        <f>Tabla13[[#This Row],[Importe IVA ]]</f>
        <v>#VALUE!</v>
      </c>
      <c r="V671" s="134" t="e">
        <f>Tabla13[[#This Row],[Importe de adjudicación (IVA INCLUIDO)]]</f>
        <v>#VALUE!</v>
      </c>
      <c r="W671" s="137"/>
    </row>
    <row r="672" spans="10:23">
      <c r="J672" s="24"/>
      <c r="S672" s="203" t="e">
        <f>Tabla13[[#This Row],[Título del contrato]]&amp;Tabla13[[#This Row],[Nº Expediente de la plataforma de contratación]]</f>
        <v>#VALUE!</v>
      </c>
      <c r="T672" s="208" t="e">
        <f>Tabla13[[#This Row],[Nº Expediente de la plataforma de contratación]]</f>
        <v>#VALUE!</v>
      </c>
      <c r="U672" s="134" t="e">
        <f>Tabla13[[#This Row],[Importe IVA ]]</f>
        <v>#VALUE!</v>
      </c>
      <c r="V672" s="134" t="e">
        <f>Tabla13[[#This Row],[Importe de adjudicación (IVA INCLUIDO)]]</f>
        <v>#VALUE!</v>
      </c>
      <c r="W672" s="137"/>
    </row>
    <row r="673" spans="10:23">
      <c r="J673" s="24"/>
      <c r="S673" s="203" t="e">
        <f>Tabla13[[#This Row],[Título del contrato]]&amp;Tabla13[[#This Row],[Nº Expediente de la plataforma de contratación]]</f>
        <v>#VALUE!</v>
      </c>
      <c r="T673" s="208" t="e">
        <f>Tabla13[[#This Row],[Nº Expediente de la plataforma de contratación]]</f>
        <v>#VALUE!</v>
      </c>
      <c r="U673" s="134" t="e">
        <f>Tabla13[[#This Row],[Importe IVA ]]</f>
        <v>#VALUE!</v>
      </c>
      <c r="V673" s="134" t="e">
        <f>Tabla13[[#This Row],[Importe de adjudicación (IVA INCLUIDO)]]</f>
        <v>#VALUE!</v>
      </c>
      <c r="W673" s="137"/>
    </row>
    <row r="674" spans="10:23">
      <c r="J674" s="24"/>
      <c r="S674" s="203" t="e">
        <f>Tabla13[[#This Row],[Título del contrato]]&amp;Tabla13[[#This Row],[Nº Expediente de la plataforma de contratación]]</f>
        <v>#VALUE!</v>
      </c>
      <c r="T674" s="208" t="e">
        <f>Tabla13[[#This Row],[Nº Expediente de la plataforma de contratación]]</f>
        <v>#VALUE!</v>
      </c>
      <c r="U674" s="134" t="e">
        <f>Tabla13[[#This Row],[Importe IVA ]]</f>
        <v>#VALUE!</v>
      </c>
      <c r="V674" s="134" t="e">
        <f>Tabla13[[#This Row],[Importe de adjudicación (IVA INCLUIDO)]]</f>
        <v>#VALUE!</v>
      </c>
      <c r="W674" s="137"/>
    </row>
    <row r="675" spans="10:23">
      <c r="J675" s="24"/>
      <c r="S675" s="203" t="e">
        <f>Tabla13[[#This Row],[Título del contrato]]&amp;Tabla13[[#This Row],[Nº Expediente de la plataforma de contratación]]</f>
        <v>#VALUE!</v>
      </c>
      <c r="T675" s="208" t="e">
        <f>Tabla13[[#This Row],[Nº Expediente de la plataforma de contratación]]</f>
        <v>#VALUE!</v>
      </c>
      <c r="U675" s="134" t="e">
        <f>Tabla13[[#This Row],[Importe IVA ]]</f>
        <v>#VALUE!</v>
      </c>
      <c r="V675" s="134" t="e">
        <f>Tabla13[[#This Row],[Importe de adjudicación (IVA INCLUIDO)]]</f>
        <v>#VALUE!</v>
      </c>
      <c r="W675" s="137"/>
    </row>
    <row r="676" spans="10:23">
      <c r="J676" s="24"/>
      <c r="S676" s="203" t="e">
        <f>Tabla13[[#This Row],[Título del contrato]]&amp;Tabla13[[#This Row],[Nº Expediente de la plataforma de contratación]]</f>
        <v>#VALUE!</v>
      </c>
      <c r="T676" s="208" t="e">
        <f>Tabla13[[#This Row],[Nº Expediente de la plataforma de contratación]]</f>
        <v>#VALUE!</v>
      </c>
      <c r="U676" s="134" t="e">
        <f>Tabla13[[#This Row],[Importe IVA ]]</f>
        <v>#VALUE!</v>
      </c>
      <c r="V676" s="134" t="e">
        <f>Tabla13[[#This Row],[Importe de adjudicación (IVA INCLUIDO)]]</f>
        <v>#VALUE!</v>
      </c>
      <c r="W676" s="137"/>
    </row>
    <row r="677" spans="10:23">
      <c r="J677" s="24"/>
      <c r="S677" s="203" t="e">
        <f>Tabla13[[#This Row],[Título del contrato]]&amp;Tabla13[[#This Row],[Nº Expediente de la plataforma de contratación]]</f>
        <v>#VALUE!</v>
      </c>
      <c r="T677" s="208" t="e">
        <f>Tabla13[[#This Row],[Nº Expediente de la plataforma de contratación]]</f>
        <v>#VALUE!</v>
      </c>
      <c r="U677" s="134" t="e">
        <f>Tabla13[[#This Row],[Importe IVA ]]</f>
        <v>#VALUE!</v>
      </c>
      <c r="V677" s="134" t="e">
        <f>Tabla13[[#This Row],[Importe de adjudicación (IVA INCLUIDO)]]</f>
        <v>#VALUE!</v>
      </c>
      <c r="W677" s="137"/>
    </row>
    <row r="678" spans="10:23">
      <c r="J678" s="24"/>
      <c r="S678" s="203" t="e">
        <f>Tabla13[[#This Row],[Título del contrato]]&amp;Tabla13[[#This Row],[Nº Expediente de la plataforma de contratación]]</f>
        <v>#VALUE!</v>
      </c>
      <c r="T678" s="208" t="e">
        <f>Tabla13[[#This Row],[Nº Expediente de la plataforma de contratación]]</f>
        <v>#VALUE!</v>
      </c>
      <c r="U678" s="134" t="e">
        <f>Tabla13[[#This Row],[Importe IVA ]]</f>
        <v>#VALUE!</v>
      </c>
      <c r="V678" s="134" t="e">
        <f>Tabla13[[#This Row],[Importe de adjudicación (IVA INCLUIDO)]]</f>
        <v>#VALUE!</v>
      </c>
      <c r="W678" s="137"/>
    </row>
    <row r="679" spans="10:23">
      <c r="J679" s="24"/>
      <c r="S679" s="203" t="e">
        <f>Tabla13[[#This Row],[Título del contrato]]&amp;Tabla13[[#This Row],[Nº Expediente de la plataforma de contratación]]</f>
        <v>#VALUE!</v>
      </c>
      <c r="T679" s="208" t="e">
        <f>Tabla13[[#This Row],[Nº Expediente de la plataforma de contratación]]</f>
        <v>#VALUE!</v>
      </c>
      <c r="U679" s="134" t="e">
        <f>Tabla13[[#This Row],[Importe IVA ]]</f>
        <v>#VALUE!</v>
      </c>
      <c r="V679" s="134" t="e">
        <f>Tabla13[[#This Row],[Importe de adjudicación (IVA INCLUIDO)]]</f>
        <v>#VALUE!</v>
      </c>
      <c r="W679" s="137"/>
    </row>
    <row r="680" spans="10:23">
      <c r="J680" s="24"/>
      <c r="S680" s="203" t="e">
        <f>Tabla13[[#This Row],[Título del contrato]]&amp;Tabla13[[#This Row],[Nº Expediente de la plataforma de contratación]]</f>
        <v>#VALUE!</v>
      </c>
      <c r="T680" s="208" t="e">
        <f>Tabla13[[#This Row],[Nº Expediente de la plataforma de contratación]]</f>
        <v>#VALUE!</v>
      </c>
      <c r="U680" s="134" t="e">
        <f>Tabla13[[#This Row],[Importe IVA ]]</f>
        <v>#VALUE!</v>
      </c>
      <c r="V680" s="134" t="e">
        <f>Tabla13[[#This Row],[Importe de adjudicación (IVA INCLUIDO)]]</f>
        <v>#VALUE!</v>
      </c>
      <c r="W680" s="137"/>
    </row>
    <row r="681" spans="10:23">
      <c r="J681" s="24"/>
      <c r="S681" s="203" t="e">
        <f>Tabla13[[#This Row],[Título del contrato]]&amp;Tabla13[[#This Row],[Nº Expediente de la plataforma de contratación]]</f>
        <v>#VALUE!</v>
      </c>
      <c r="T681" s="208" t="e">
        <f>Tabla13[[#This Row],[Nº Expediente de la plataforma de contratación]]</f>
        <v>#VALUE!</v>
      </c>
      <c r="U681" s="134" t="e">
        <f>Tabla13[[#This Row],[Importe IVA ]]</f>
        <v>#VALUE!</v>
      </c>
      <c r="V681" s="134" t="e">
        <f>Tabla13[[#This Row],[Importe de adjudicación (IVA INCLUIDO)]]</f>
        <v>#VALUE!</v>
      </c>
      <c r="W681" s="137"/>
    </row>
    <row r="682" spans="10:23">
      <c r="J682" s="24"/>
      <c r="S682" s="203" t="e">
        <f>Tabla13[[#This Row],[Título del contrato]]&amp;Tabla13[[#This Row],[Nº Expediente de la plataforma de contratación]]</f>
        <v>#VALUE!</v>
      </c>
      <c r="T682" s="208" t="e">
        <f>Tabla13[[#This Row],[Nº Expediente de la plataforma de contratación]]</f>
        <v>#VALUE!</v>
      </c>
      <c r="U682" s="134" t="e">
        <f>Tabla13[[#This Row],[Importe IVA ]]</f>
        <v>#VALUE!</v>
      </c>
      <c r="V682" s="134" t="e">
        <f>Tabla13[[#This Row],[Importe de adjudicación (IVA INCLUIDO)]]</f>
        <v>#VALUE!</v>
      </c>
      <c r="W682" s="137"/>
    </row>
    <row r="683" spans="10:23">
      <c r="J683" s="24"/>
      <c r="S683" s="203" t="e">
        <f>Tabla13[[#This Row],[Título del contrato]]&amp;Tabla13[[#This Row],[Nº Expediente de la plataforma de contratación]]</f>
        <v>#VALUE!</v>
      </c>
      <c r="T683" s="208" t="e">
        <f>Tabla13[[#This Row],[Nº Expediente de la plataforma de contratación]]</f>
        <v>#VALUE!</v>
      </c>
      <c r="U683" s="134" t="e">
        <f>Tabla13[[#This Row],[Importe IVA ]]</f>
        <v>#VALUE!</v>
      </c>
      <c r="V683" s="134" t="e">
        <f>Tabla13[[#This Row],[Importe de adjudicación (IVA INCLUIDO)]]</f>
        <v>#VALUE!</v>
      </c>
      <c r="W683" s="137"/>
    </row>
    <row r="684" spans="10:23">
      <c r="J684" s="24"/>
      <c r="S684" s="203" t="e">
        <f>Tabla13[[#This Row],[Título del contrato]]&amp;Tabla13[[#This Row],[Nº Expediente de la plataforma de contratación]]</f>
        <v>#VALUE!</v>
      </c>
      <c r="T684" s="208" t="e">
        <f>Tabla13[[#This Row],[Nº Expediente de la plataforma de contratación]]</f>
        <v>#VALUE!</v>
      </c>
      <c r="U684" s="134" t="e">
        <f>Tabla13[[#This Row],[Importe IVA ]]</f>
        <v>#VALUE!</v>
      </c>
      <c r="V684" s="134" t="e">
        <f>Tabla13[[#This Row],[Importe de adjudicación (IVA INCLUIDO)]]</f>
        <v>#VALUE!</v>
      </c>
      <c r="W684" s="137"/>
    </row>
    <row r="685" spans="10:23">
      <c r="J685" s="24"/>
      <c r="S685" s="203" t="e">
        <f>Tabla13[[#This Row],[Título del contrato]]&amp;Tabla13[[#This Row],[Nº Expediente de la plataforma de contratación]]</f>
        <v>#VALUE!</v>
      </c>
      <c r="T685" s="208" t="e">
        <f>Tabla13[[#This Row],[Nº Expediente de la plataforma de contratación]]</f>
        <v>#VALUE!</v>
      </c>
      <c r="U685" s="134" t="e">
        <f>Tabla13[[#This Row],[Importe IVA ]]</f>
        <v>#VALUE!</v>
      </c>
      <c r="V685" s="134" t="e">
        <f>Tabla13[[#This Row],[Importe de adjudicación (IVA INCLUIDO)]]</f>
        <v>#VALUE!</v>
      </c>
      <c r="W685" s="137"/>
    </row>
    <row r="686" spans="10:23">
      <c r="J686" s="24"/>
      <c r="S686" s="203" t="e">
        <f>Tabla13[[#This Row],[Título del contrato]]&amp;Tabla13[[#This Row],[Nº Expediente de la plataforma de contratación]]</f>
        <v>#VALUE!</v>
      </c>
      <c r="T686" s="208" t="e">
        <f>Tabla13[[#This Row],[Nº Expediente de la plataforma de contratación]]</f>
        <v>#VALUE!</v>
      </c>
      <c r="U686" s="134" t="e">
        <f>Tabla13[[#This Row],[Importe IVA ]]</f>
        <v>#VALUE!</v>
      </c>
      <c r="V686" s="134" t="e">
        <f>Tabla13[[#This Row],[Importe de adjudicación (IVA INCLUIDO)]]</f>
        <v>#VALUE!</v>
      </c>
      <c r="W686" s="137"/>
    </row>
    <row r="687" spans="10:23">
      <c r="J687" s="24"/>
      <c r="S687" s="203" t="e">
        <f>Tabla13[[#This Row],[Título del contrato]]&amp;Tabla13[[#This Row],[Nº Expediente de la plataforma de contratación]]</f>
        <v>#VALUE!</v>
      </c>
      <c r="T687" s="208" t="e">
        <f>Tabla13[[#This Row],[Nº Expediente de la plataforma de contratación]]</f>
        <v>#VALUE!</v>
      </c>
      <c r="U687" s="134" t="e">
        <f>Tabla13[[#This Row],[Importe IVA ]]</f>
        <v>#VALUE!</v>
      </c>
      <c r="V687" s="134" t="e">
        <f>Tabla13[[#This Row],[Importe de adjudicación (IVA INCLUIDO)]]</f>
        <v>#VALUE!</v>
      </c>
      <c r="W687" s="137"/>
    </row>
    <row r="688" spans="10:23">
      <c r="J688" s="24"/>
      <c r="S688" s="203" t="e">
        <f>Tabla13[[#This Row],[Título del contrato]]&amp;Tabla13[[#This Row],[Nº Expediente de la plataforma de contratación]]</f>
        <v>#VALUE!</v>
      </c>
      <c r="T688" s="208" t="e">
        <f>Tabla13[[#This Row],[Nº Expediente de la plataforma de contratación]]</f>
        <v>#VALUE!</v>
      </c>
      <c r="U688" s="134" t="e">
        <f>Tabla13[[#This Row],[Importe IVA ]]</f>
        <v>#VALUE!</v>
      </c>
      <c r="V688" s="134" t="e">
        <f>Tabla13[[#This Row],[Importe de adjudicación (IVA INCLUIDO)]]</f>
        <v>#VALUE!</v>
      </c>
      <c r="W688" s="137"/>
    </row>
    <row r="689" spans="10:23">
      <c r="J689" s="24"/>
      <c r="S689" s="203" t="e">
        <f>Tabla13[[#This Row],[Título del contrato]]&amp;Tabla13[[#This Row],[Nº Expediente de la plataforma de contratación]]</f>
        <v>#VALUE!</v>
      </c>
      <c r="T689" s="208" t="e">
        <f>Tabla13[[#This Row],[Nº Expediente de la plataforma de contratación]]</f>
        <v>#VALUE!</v>
      </c>
      <c r="U689" s="134" t="e">
        <f>Tabla13[[#This Row],[Importe IVA ]]</f>
        <v>#VALUE!</v>
      </c>
      <c r="V689" s="134" t="e">
        <f>Tabla13[[#This Row],[Importe de adjudicación (IVA INCLUIDO)]]</f>
        <v>#VALUE!</v>
      </c>
      <c r="W689" s="137"/>
    </row>
    <row r="690" spans="10:23">
      <c r="J690" s="24"/>
      <c r="S690" s="203" t="e">
        <f>Tabla13[[#This Row],[Título del contrato]]&amp;Tabla13[[#This Row],[Nº Expediente de la plataforma de contratación]]</f>
        <v>#VALUE!</v>
      </c>
      <c r="T690" s="208" t="e">
        <f>Tabla13[[#This Row],[Nº Expediente de la plataforma de contratación]]</f>
        <v>#VALUE!</v>
      </c>
      <c r="U690" s="134" t="e">
        <f>Tabla13[[#This Row],[Importe IVA ]]</f>
        <v>#VALUE!</v>
      </c>
      <c r="V690" s="134" t="e">
        <f>Tabla13[[#This Row],[Importe de adjudicación (IVA INCLUIDO)]]</f>
        <v>#VALUE!</v>
      </c>
      <c r="W690" s="137"/>
    </row>
    <row r="691" spans="10:23">
      <c r="J691" s="24"/>
      <c r="S691" s="203" t="e">
        <f>Tabla13[[#This Row],[Título del contrato]]&amp;Tabla13[[#This Row],[Nº Expediente de la plataforma de contratación]]</f>
        <v>#VALUE!</v>
      </c>
      <c r="T691" s="208" t="e">
        <f>Tabla13[[#This Row],[Nº Expediente de la plataforma de contratación]]</f>
        <v>#VALUE!</v>
      </c>
      <c r="U691" s="134" t="e">
        <f>Tabla13[[#This Row],[Importe IVA ]]</f>
        <v>#VALUE!</v>
      </c>
      <c r="V691" s="134" t="e">
        <f>Tabla13[[#This Row],[Importe de adjudicación (IVA INCLUIDO)]]</f>
        <v>#VALUE!</v>
      </c>
      <c r="W691" s="137"/>
    </row>
    <row r="692" spans="10:23">
      <c r="J692" s="24"/>
      <c r="S692" s="203" t="e">
        <f>Tabla13[[#This Row],[Título del contrato]]&amp;Tabla13[[#This Row],[Nº Expediente de la plataforma de contratación]]</f>
        <v>#VALUE!</v>
      </c>
      <c r="T692" s="208" t="e">
        <f>Tabla13[[#This Row],[Nº Expediente de la plataforma de contratación]]</f>
        <v>#VALUE!</v>
      </c>
      <c r="U692" s="134" t="e">
        <f>Tabla13[[#This Row],[Importe IVA ]]</f>
        <v>#VALUE!</v>
      </c>
      <c r="V692" s="134" t="e">
        <f>Tabla13[[#This Row],[Importe de adjudicación (IVA INCLUIDO)]]</f>
        <v>#VALUE!</v>
      </c>
      <c r="W692" s="137"/>
    </row>
    <row r="693" spans="10:23">
      <c r="J693" s="24"/>
      <c r="S693" s="203" t="e">
        <f>Tabla13[[#This Row],[Título del contrato]]&amp;Tabla13[[#This Row],[Nº Expediente de la plataforma de contratación]]</f>
        <v>#VALUE!</v>
      </c>
      <c r="T693" s="208" t="e">
        <f>Tabla13[[#This Row],[Nº Expediente de la plataforma de contratación]]</f>
        <v>#VALUE!</v>
      </c>
      <c r="U693" s="134" t="e">
        <f>Tabla13[[#This Row],[Importe IVA ]]</f>
        <v>#VALUE!</v>
      </c>
      <c r="V693" s="134" t="e">
        <f>Tabla13[[#This Row],[Importe de adjudicación (IVA INCLUIDO)]]</f>
        <v>#VALUE!</v>
      </c>
      <c r="W693" s="137"/>
    </row>
    <row r="694" spans="10:23">
      <c r="J694" s="24"/>
      <c r="S694" s="203" t="e">
        <f>Tabla13[[#This Row],[Título del contrato]]&amp;Tabla13[[#This Row],[Nº Expediente de la plataforma de contratación]]</f>
        <v>#VALUE!</v>
      </c>
      <c r="T694" s="208" t="e">
        <f>Tabla13[[#This Row],[Nº Expediente de la plataforma de contratación]]</f>
        <v>#VALUE!</v>
      </c>
      <c r="U694" s="134" t="e">
        <f>Tabla13[[#This Row],[Importe IVA ]]</f>
        <v>#VALUE!</v>
      </c>
      <c r="V694" s="134" t="e">
        <f>Tabla13[[#This Row],[Importe de adjudicación (IVA INCLUIDO)]]</f>
        <v>#VALUE!</v>
      </c>
      <c r="W694" s="137"/>
    </row>
    <row r="695" spans="10:23">
      <c r="J695" s="24"/>
      <c r="S695" s="203" t="e">
        <f>Tabla13[[#This Row],[Título del contrato]]&amp;Tabla13[[#This Row],[Nº Expediente de la plataforma de contratación]]</f>
        <v>#VALUE!</v>
      </c>
      <c r="T695" s="208" t="e">
        <f>Tabla13[[#This Row],[Nº Expediente de la plataforma de contratación]]</f>
        <v>#VALUE!</v>
      </c>
      <c r="U695" s="134" t="e">
        <f>Tabla13[[#This Row],[Importe IVA ]]</f>
        <v>#VALUE!</v>
      </c>
      <c r="V695" s="134" t="e">
        <f>Tabla13[[#This Row],[Importe de adjudicación (IVA INCLUIDO)]]</f>
        <v>#VALUE!</v>
      </c>
      <c r="W695" s="137"/>
    </row>
    <row r="696" spans="10:23">
      <c r="J696" s="24"/>
      <c r="S696" s="203" t="e">
        <f>Tabla13[[#This Row],[Título del contrato]]&amp;Tabla13[[#This Row],[Nº Expediente de la plataforma de contratación]]</f>
        <v>#VALUE!</v>
      </c>
      <c r="T696" s="208" t="e">
        <f>Tabla13[[#This Row],[Nº Expediente de la plataforma de contratación]]</f>
        <v>#VALUE!</v>
      </c>
      <c r="U696" s="134" t="e">
        <f>Tabla13[[#This Row],[Importe IVA ]]</f>
        <v>#VALUE!</v>
      </c>
      <c r="V696" s="134" t="e">
        <f>Tabla13[[#This Row],[Importe de adjudicación (IVA INCLUIDO)]]</f>
        <v>#VALUE!</v>
      </c>
      <c r="W696" s="137"/>
    </row>
    <row r="697" spans="10:23">
      <c r="J697" s="24"/>
      <c r="S697" s="203" t="e">
        <f>Tabla13[[#This Row],[Título del contrato]]&amp;Tabla13[[#This Row],[Nº Expediente de la plataforma de contratación]]</f>
        <v>#VALUE!</v>
      </c>
      <c r="T697" s="208" t="e">
        <f>Tabla13[[#This Row],[Nº Expediente de la plataforma de contratación]]</f>
        <v>#VALUE!</v>
      </c>
      <c r="U697" s="134" t="e">
        <f>Tabla13[[#This Row],[Importe IVA ]]</f>
        <v>#VALUE!</v>
      </c>
      <c r="V697" s="134" t="e">
        <f>Tabla13[[#This Row],[Importe de adjudicación (IVA INCLUIDO)]]</f>
        <v>#VALUE!</v>
      </c>
      <c r="W697" s="137"/>
    </row>
    <row r="698" spans="10:23">
      <c r="J698" s="24"/>
      <c r="S698" s="203" t="e">
        <f>Tabla13[[#This Row],[Título del contrato]]&amp;Tabla13[[#This Row],[Nº Expediente de la plataforma de contratación]]</f>
        <v>#VALUE!</v>
      </c>
      <c r="T698" s="208" t="e">
        <f>Tabla13[[#This Row],[Nº Expediente de la plataforma de contratación]]</f>
        <v>#VALUE!</v>
      </c>
      <c r="U698" s="134" t="e">
        <f>Tabla13[[#This Row],[Importe IVA ]]</f>
        <v>#VALUE!</v>
      </c>
      <c r="V698" s="134" t="e">
        <f>Tabla13[[#This Row],[Importe de adjudicación (IVA INCLUIDO)]]</f>
        <v>#VALUE!</v>
      </c>
      <c r="W698" s="137"/>
    </row>
    <row r="699" spans="10:23">
      <c r="J699" s="24"/>
      <c r="S699" s="203" t="e">
        <f>Tabla13[[#This Row],[Título del contrato]]&amp;Tabla13[[#This Row],[Nº Expediente de la plataforma de contratación]]</f>
        <v>#VALUE!</v>
      </c>
      <c r="T699" s="208" t="e">
        <f>Tabla13[[#This Row],[Nº Expediente de la plataforma de contratación]]</f>
        <v>#VALUE!</v>
      </c>
      <c r="U699" s="134" t="e">
        <f>Tabla13[[#This Row],[Importe IVA ]]</f>
        <v>#VALUE!</v>
      </c>
      <c r="V699" s="134" t="e">
        <f>Tabla13[[#This Row],[Importe de adjudicación (IVA INCLUIDO)]]</f>
        <v>#VALUE!</v>
      </c>
      <c r="W699" s="137"/>
    </row>
    <row r="700" spans="10:23">
      <c r="J700" s="24"/>
      <c r="S700" s="203" t="e">
        <f>Tabla13[[#This Row],[Título del contrato]]&amp;Tabla13[[#This Row],[Nº Expediente de la plataforma de contratación]]</f>
        <v>#VALUE!</v>
      </c>
      <c r="T700" s="208" t="e">
        <f>Tabla13[[#This Row],[Nº Expediente de la plataforma de contratación]]</f>
        <v>#VALUE!</v>
      </c>
      <c r="U700" s="134" t="e">
        <f>Tabla13[[#This Row],[Importe IVA ]]</f>
        <v>#VALUE!</v>
      </c>
      <c r="V700" s="134" t="e">
        <f>Tabla13[[#This Row],[Importe de adjudicación (IVA INCLUIDO)]]</f>
        <v>#VALUE!</v>
      </c>
      <c r="W700" s="137"/>
    </row>
    <row r="701" spans="10:23">
      <c r="J701" s="24"/>
      <c r="S701" s="203" t="e">
        <f>Tabla13[[#This Row],[Título del contrato]]&amp;Tabla13[[#This Row],[Nº Expediente de la plataforma de contratación]]</f>
        <v>#VALUE!</v>
      </c>
      <c r="T701" s="208" t="e">
        <f>Tabla13[[#This Row],[Nº Expediente de la plataforma de contratación]]</f>
        <v>#VALUE!</v>
      </c>
      <c r="U701" s="134" t="e">
        <f>Tabla13[[#This Row],[Importe IVA ]]</f>
        <v>#VALUE!</v>
      </c>
      <c r="V701" s="134" t="e">
        <f>Tabla13[[#This Row],[Importe de adjudicación (IVA INCLUIDO)]]</f>
        <v>#VALUE!</v>
      </c>
      <c r="W701" s="137"/>
    </row>
    <row r="702" spans="10:23">
      <c r="J702" s="24"/>
      <c r="S702" s="203" t="e">
        <f>Tabla13[[#This Row],[Título del contrato]]&amp;Tabla13[[#This Row],[Nº Expediente de la plataforma de contratación]]</f>
        <v>#VALUE!</v>
      </c>
      <c r="T702" s="208" t="e">
        <f>Tabla13[[#This Row],[Nº Expediente de la plataforma de contratación]]</f>
        <v>#VALUE!</v>
      </c>
      <c r="U702" s="134" t="e">
        <f>Tabla13[[#This Row],[Importe IVA ]]</f>
        <v>#VALUE!</v>
      </c>
      <c r="V702" s="134" t="e">
        <f>Tabla13[[#This Row],[Importe de adjudicación (IVA INCLUIDO)]]</f>
        <v>#VALUE!</v>
      </c>
      <c r="W702" s="137"/>
    </row>
    <row r="703" spans="10:23">
      <c r="J703" s="24"/>
      <c r="S703" s="203" t="e">
        <f>Tabla13[[#This Row],[Título del contrato]]&amp;Tabla13[[#This Row],[Nº Expediente de la plataforma de contratación]]</f>
        <v>#VALUE!</v>
      </c>
      <c r="T703" s="208" t="e">
        <f>Tabla13[[#This Row],[Nº Expediente de la plataforma de contratación]]</f>
        <v>#VALUE!</v>
      </c>
      <c r="U703" s="134" t="e">
        <f>Tabla13[[#This Row],[Importe IVA ]]</f>
        <v>#VALUE!</v>
      </c>
      <c r="V703" s="134" t="e">
        <f>Tabla13[[#This Row],[Importe de adjudicación (IVA INCLUIDO)]]</f>
        <v>#VALUE!</v>
      </c>
      <c r="W703" s="137"/>
    </row>
    <row r="704" spans="10:23">
      <c r="J704" s="24"/>
      <c r="S704" s="203" t="e">
        <f>Tabla13[[#This Row],[Título del contrato]]&amp;Tabla13[[#This Row],[Nº Expediente de la plataforma de contratación]]</f>
        <v>#VALUE!</v>
      </c>
      <c r="T704" s="208" t="e">
        <f>Tabla13[[#This Row],[Nº Expediente de la plataforma de contratación]]</f>
        <v>#VALUE!</v>
      </c>
      <c r="U704" s="134" t="e">
        <f>Tabla13[[#This Row],[Importe IVA ]]</f>
        <v>#VALUE!</v>
      </c>
      <c r="V704" s="134" t="e">
        <f>Tabla13[[#This Row],[Importe de adjudicación (IVA INCLUIDO)]]</f>
        <v>#VALUE!</v>
      </c>
      <c r="W704" s="137"/>
    </row>
    <row r="705" spans="10:23">
      <c r="J705" s="24"/>
      <c r="S705" s="203" t="e">
        <f>Tabla13[[#This Row],[Título del contrato]]&amp;Tabla13[[#This Row],[Nº Expediente de la plataforma de contratación]]</f>
        <v>#VALUE!</v>
      </c>
      <c r="T705" s="208" t="e">
        <f>Tabla13[[#This Row],[Nº Expediente de la plataforma de contratación]]</f>
        <v>#VALUE!</v>
      </c>
      <c r="U705" s="134" t="e">
        <f>Tabla13[[#This Row],[Importe IVA ]]</f>
        <v>#VALUE!</v>
      </c>
      <c r="V705" s="134" t="e">
        <f>Tabla13[[#This Row],[Importe de adjudicación (IVA INCLUIDO)]]</f>
        <v>#VALUE!</v>
      </c>
      <c r="W705" s="137"/>
    </row>
    <row r="706" spans="10:23">
      <c r="J706" s="24"/>
      <c r="S706" s="203" t="e">
        <f>Tabla13[[#This Row],[Título del contrato]]&amp;Tabla13[[#This Row],[Nº Expediente de la plataforma de contratación]]</f>
        <v>#VALUE!</v>
      </c>
      <c r="T706" s="208" t="e">
        <f>Tabla13[[#This Row],[Nº Expediente de la plataforma de contratación]]</f>
        <v>#VALUE!</v>
      </c>
      <c r="U706" s="134" t="e">
        <f>Tabla13[[#This Row],[Importe IVA ]]</f>
        <v>#VALUE!</v>
      </c>
      <c r="V706" s="134" t="e">
        <f>Tabla13[[#This Row],[Importe de adjudicación (IVA INCLUIDO)]]</f>
        <v>#VALUE!</v>
      </c>
      <c r="W706" s="137"/>
    </row>
    <row r="707" spans="10:23">
      <c r="J707" s="24"/>
      <c r="S707" s="203" t="e">
        <f>Tabla13[[#This Row],[Título del contrato]]&amp;Tabla13[[#This Row],[Nº Expediente de la plataforma de contratación]]</f>
        <v>#VALUE!</v>
      </c>
      <c r="T707" s="208" t="e">
        <f>Tabla13[[#This Row],[Nº Expediente de la plataforma de contratación]]</f>
        <v>#VALUE!</v>
      </c>
      <c r="U707" s="134" t="e">
        <f>Tabla13[[#This Row],[Importe IVA ]]</f>
        <v>#VALUE!</v>
      </c>
      <c r="V707" s="134" t="e">
        <f>Tabla13[[#This Row],[Importe de adjudicación (IVA INCLUIDO)]]</f>
        <v>#VALUE!</v>
      </c>
      <c r="W707" s="137"/>
    </row>
    <row r="708" spans="10:23">
      <c r="J708" s="24"/>
      <c r="S708" s="203" t="e">
        <f>Tabla13[[#This Row],[Título del contrato]]&amp;Tabla13[[#This Row],[Nº Expediente de la plataforma de contratación]]</f>
        <v>#VALUE!</v>
      </c>
      <c r="T708" s="208" t="e">
        <f>Tabla13[[#This Row],[Nº Expediente de la plataforma de contratación]]</f>
        <v>#VALUE!</v>
      </c>
      <c r="U708" s="134" t="e">
        <f>Tabla13[[#This Row],[Importe IVA ]]</f>
        <v>#VALUE!</v>
      </c>
      <c r="V708" s="134" t="e">
        <f>Tabla13[[#This Row],[Importe de adjudicación (IVA INCLUIDO)]]</f>
        <v>#VALUE!</v>
      </c>
      <c r="W708" s="137"/>
    </row>
    <row r="709" spans="10:23">
      <c r="J709" s="24"/>
      <c r="S709" s="203" t="e">
        <f>Tabla13[[#This Row],[Título del contrato]]&amp;Tabla13[[#This Row],[Nº Expediente de la plataforma de contratación]]</f>
        <v>#VALUE!</v>
      </c>
      <c r="T709" s="208" t="e">
        <f>Tabla13[[#This Row],[Nº Expediente de la plataforma de contratación]]</f>
        <v>#VALUE!</v>
      </c>
      <c r="U709" s="134" t="e">
        <f>Tabla13[[#This Row],[Importe IVA ]]</f>
        <v>#VALUE!</v>
      </c>
      <c r="V709" s="134" t="e">
        <f>Tabla13[[#This Row],[Importe de adjudicación (IVA INCLUIDO)]]</f>
        <v>#VALUE!</v>
      </c>
      <c r="W709" s="137"/>
    </row>
    <row r="710" spans="10:23">
      <c r="J710" s="24"/>
      <c r="S710" s="203" t="e">
        <f>Tabla13[[#This Row],[Título del contrato]]&amp;Tabla13[[#This Row],[Nº Expediente de la plataforma de contratación]]</f>
        <v>#VALUE!</v>
      </c>
      <c r="T710" s="208" t="e">
        <f>Tabla13[[#This Row],[Nº Expediente de la plataforma de contratación]]</f>
        <v>#VALUE!</v>
      </c>
      <c r="U710" s="134" t="e">
        <f>Tabla13[[#This Row],[Importe IVA ]]</f>
        <v>#VALUE!</v>
      </c>
      <c r="V710" s="134" t="e">
        <f>Tabla13[[#This Row],[Importe de adjudicación (IVA INCLUIDO)]]</f>
        <v>#VALUE!</v>
      </c>
      <c r="W710" s="137"/>
    </row>
    <row r="711" spans="10:23">
      <c r="J711" s="24"/>
      <c r="S711" s="203" t="e">
        <f>Tabla13[[#This Row],[Título del contrato]]&amp;Tabla13[[#This Row],[Nº Expediente de la plataforma de contratación]]</f>
        <v>#VALUE!</v>
      </c>
      <c r="T711" s="208" t="e">
        <f>Tabla13[[#This Row],[Nº Expediente de la plataforma de contratación]]</f>
        <v>#VALUE!</v>
      </c>
      <c r="U711" s="134" t="e">
        <f>Tabla13[[#This Row],[Importe IVA ]]</f>
        <v>#VALUE!</v>
      </c>
      <c r="V711" s="134" t="e">
        <f>Tabla13[[#This Row],[Importe de adjudicación (IVA INCLUIDO)]]</f>
        <v>#VALUE!</v>
      </c>
      <c r="W711" s="137"/>
    </row>
    <row r="712" spans="10:23">
      <c r="J712" s="24"/>
      <c r="S712" s="203" t="e">
        <f>Tabla13[[#This Row],[Título del contrato]]&amp;Tabla13[[#This Row],[Nº Expediente de la plataforma de contratación]]</f>
        <v>#VALUE!</v>
      </c>
      <c r="T712" s="208" t="e">
        <f>Tabla13[[#This Row],[Nº Expediente de la plataforma de contratación]]</f>
        <v>#VALUE!</v>
      </c>
      <c r="U712" s="134" t="e">
        <f>Tabla13[[#This Row],[Importe IVA ]]</f>
        <v>#VALUE!</v>
      </c>
      <c r="V712" s="134" t="e">
        <f>Tabla13[[#This Row],[Importe de adjudicación (IVA INCLUIDO)]]</f>
        <v>#VALUE!</v>
      </c>
      <c r="W712" s="137"/>
    </row>
    <row r="713" spans="10:23">
      <c r="J713" s="24"/>
      <c r="S713" s="203" t="e">
        <f>Tabla13[[#This Row],[Título del contrato]]&amp;Tabla13[[#This Row],[Nº Expediente de la plataforma de contratación]]</f>
        <v>#VALUE!</v>
      </c>
      <c r="T713" s="208" t="e">
        <f>Tabla13[[#This Row],[Nº Expediente de la plataforma de contratación]]</f>
        <v>#VALUE!</v>
      </c>
      <c r="U713" s="134" t="e">
        <f>Tabla13[[#This Row],[Importe IVA ]]</f>
        <v>#VALUE!</v>
      </c>
      <c r="V713" s="134" t="e">
        <f>Tabla13[[#This Row],[Importe de adjudicación (IVA INCLUIDO)]]</f>
        <v>#VALUE!</v>
      </c>
      <c r="W713" s="137"/>
    </row>
    <row r="714" spans="10:23">
      <c r="J714" s="24"/>
      <c r="S714" s="203" t="e">
        <f>Tabla13[[#This Row],[Título del contrato]]&amp;Tabla13[[#This Row],[Nº Expediente de la plataforma de contratación]]</f>
        <v>#VALUE!</v>
      </c>
      <c r="T714" s="208" t="e">
        <f>Tabla13[[#This Row],[Nº Expediente de la plataforma de contratación]]</f>
        <v>#VALUE!</v>
      </c>
      <c r="U714" s="134" t="e">
        <f>Tabla13[[#This Row],[Importe IVA ]]</f>
        <v>#VALUE!</v>
      </c>
      <c r="V714" s="134" t="e">
        <f>Tabla13[[#This Row],[Importe de adjudicación (IVA INCLUIDO)]]</f>
        <v>#VALUE!</v>
      </c>
      <c r="W714" s="137"/>
    </row>
    <row r="715" spans="10:23">
      <c r="J715" s="24"/>
      <c r="S715" s="203" t="e">
        <f>Tabla13[[#This Row],[Título del contrato]]&amp;Tabla13[[#This Row],[Nº Expediente de la plataforma de contratación]]</f>
        <v>#VALUE!</v>
      </c>
      <c r="T715" s="208" t="e">
        <f>Tabla13[[#This Row],[Nº Expediente de la plataforma de contratación]]</f>
        <v>#VALUE!</v>
      </c>
      <c r="U715" s="134" t="e">
        <f>Tabla13[[#This Row],[Importe IVA ]]</f>
        <v>#VALUE!</v>
      </c>
      <c r="V715" s="134" t="e">
        <f>Tabla13[[#This Row],[Importe de adjudicación (IVA INCLUIDO)]]</f>
        <v>#VALUE!</v>
      </c>
      <c r="W715" s="137"/>
    </row>
    <row r="716" spans="10:23">
      <c r="J716" s="24"/>
      <c r="S716" s="203" t="e">
        <f>Tabla13[[#This Row],[Título del contrato]]&amp;Tabla13[[#This Row],[Nº Expediente de la plataforma de contratación]]</f>
        <v>#VALUE!</v>
      </c>
      <c r="T716" s="208" t="e">
        <f>Tabla13[[#This Row],[Nº Expediente de la plataforma de contratación]]</f>
        <v>#VALUE!</v>
      </c>
      <c r="U716" s="134" t="e">
        <f>Tabla13[[#This Row],[Importe IVA ]]</f>
        <v>#VALUE!</v>
      </c>
      <c r="V716" s="134" t="e">
        <f>Tabla13[[#This Row],[Importe de adjudicación (IVA INCLUIDO)]]</f>
        <v>#VALUE!</v>
      </c>
      <c r="W716" s="137"/>
    </row>
    <row r="717" spans="10:23">
      <c r="J717" s="24"/>
      <c r="S717" s="203" t="e">
        <f>Tabla13[[#This Row],[Título del contrato]]&amp;Tabla13[[#This Row],[Nº Expediente de la plataforma de contratación]]</f>
        <v>#VALUE!</v>
      </c>
      <c r="T717" s="208" t="e">
        <f>Tabla13[[#This Row],[Nº Expediente de la plataforma de contratación]]</f>
        <v>#VALUE!</v>
      </c>
      <c r="U717" s="134" t="e">
        <f>Tabla13[[#This Row],[Importe IVA ]]</f>
        <v>#VALUE!</v>
      </c>
      <c r="V717" s="134" t="e">
        <f>Tabla13[[#This Row],[Importe de adjudicación (IVA INCLUIDO)]]</f>
        <v>#VALUE!</v>
      </c>
      <c r="W717" s="137"/>
    </row>
    <row r="718" spans="10:23">
      <c r="J718" s="24"/>
      <c r="S718" s="203" t="e">
        <f>Tabla13[[#This Row],[Título del contrato]]&amp;Tabla13[[#This Row],[Nº Expediente de la plataforma de contratación]]</f>
        <v>#VALUE!</v>
      </c>
      <c r="T718" s="208" t="e">
        <f>Tabla13[[#This Row],[Nº Expediente de la plataforma de contratación]]</f>
        <v>#VALUE!</v>
      </c>
      <c r="U718" s="134" t="e">
        <f>Tabla13[[#This Row],[Importe IVA ]]</f>
        <v>#VALUE!</v>
      </c>
      <c r="V718" s="134" t="e">
        <f>Tabla13[[#This Row],[Importe de adjudicación (IVA INCLUIDO)]]</f>
        <v>#VALUE!</v>
      </c>
      <c r="W718" s="137"/>
    </row>
    <row r="719" spans="10:23">
      <c r="J719" s="24"/>
      <c r="S719" s="203" t="e">
        <f>Tabla13[[#This Row],[Título del contrato]]&amp;Tabla13[[#This Row],[Nº Expediente de la plataforma de contratación]]</f>
        <v>#VALUE!</v>
      </c>
      <c r="T719" s="208" t="e">
        <f>Tabla13[[#This Row],[Nº Expediente de la plataforma de contratación]]</f>
        <v>#VALUE!</v>
      </c>
      <c r="U719" s="134" t="e">
        <f>Tabla13[[#This Row],[Importe IVA ]]</f>
        <v>#VALUE!</v>
      </c>
      <c r="V719" s="134" t="e">
        <f>Tabla13[[#This Row],[Importe de adjudicación (IVA INCLUIDO)]]</f>
        <v>#VALUE!</v>
      </c>
      <c r="W719" s="137"/>
    </row>
    <row r="720" spans="10:23">
      <c r="J720" s="24"/>
      <c r="S720" s="203" t="e">
        <f>Tabla13[[#This Row],[Título del contrato]]&amp;Tabla13[[#This Row],[Nº Expediente de la plataforma de contratación]]</f>
        <v>#VALUE!</v>
      </c>
      <c r="T720" s="208" t="e">
        <f>Tabla13[[#This Row],[Nº Expediente de la plataforma de contratación]]</f>
        <v>#VALUE!</v>
      </c>
      <c r="U720" s="134" t="e">
        <f>Tabla13[[#This Row],[Importe IVA ]]</f>
        <v>#VALUE!</v>
      </c>
      <c r="V720" s="134" t="e">
        <f>Tabla13[[#This Row],[Importe de adjudicación (IVA INCLUIDO)]]</f>
        <v>#VALUE!</v>
      </c>
      <c r="W720" s="137"/>
    </row>
    <row r="721" spans="10:23">
      <c r="J721" s="24"/>
      <c r="S721" s="203" t="e">
        <f>Tabla13[[#This Row],[Título del contrato]]&amp;Tabla13[[#This Row],[Nº Expediente de la plataforma de contratación]]</f>
        <v>#VALUE!</v>
      </c>
      <c r="T721" s="208" t="e">
        <f>Tabla13[[#This Row],[Nº Expediente de la plataforma de contratación]]</f>
        <v>#VALUE!</v>
      </c>
      <c r="U721" s="134" t="e">
        <f>Tabla13[[#This Row],[Importe IVA ]]</f>
        <v>#VALUE!</v>
      </c>
      <c r="V721" s="134" t="e">
        <f>Tabla13[[#This Row],[Importe de adjudicación (IVA INCLUIDO)]]</f>
        <v>#VALUE!</v>
      </c>
      <c r="W721" s="137"/>
    </row>
    <row r="722" spans="10:23">
      <c r="J722" s="24"/>
      <c r="S722" s="203" t="e">
        <f>Tabla13[[#This Row],[Título del contrato]]&amp;Tabla13[[#This Row],[Nº Expediente de la plataforma de contratación]]</f>
        <v>#VALUE!</v>
      </c>
      <c r="T722" s="208" t="e">
        <f>Tabla13[[#This Row],[Nº Expediente de la plataforma de contratación]]</f>
        <v>#VALUE!</v>
      </c>
      <c r="U722" s="134" t="e">
        <f>Tabla13[[#This Row],[Importe IVA ]]</f>
        <v>#VALUE!</v>
      </c>
      <c r="V722" s="134" t="e">
        <f>Tabla13[[#This Row],[Importe de adjudicación (IVA INCLUIDO)]]</f>
        <v>#VALUE!</v>
      </c>
      <c r="W722" s="137"/>
    </row>
    <row r="723" spans="10:23">
      <c r="J723" s="24"/>
      <c r="S723" s="203" t="e">
        <f>Tabla13[[#This Row],[Título del contrato]]&amp;Tabla13[[#This Row],[Nº Expediente de la plataforma de contratación]]</f>
        <v>#VALUE!</v>
      </c>
      <c r="T723" s="208" t="e">
        <f>Tabla13[[#This Row],[Nº Expediente de la plataforma de contratación]]</f>
        <v>#VALUE!</v>
      </c>
      <c r="U723" s="134" t="e">
        <f>Tabla13[[#This Row],[Importe IVA ]]</f>
        <v>#VALUE!</v>
      </c>
      <c r="V723" s="134" t="e">
        <f>Tabla13[[#This Row],[Importe de adjudicación (IVA INCLUIDO)]]</f>
        <v>#VALUE!</v>
      </c>
      <c r="W723" s="137"/>
    </row>
    <row r="724" spans="10:23">
      <c r="J724" s="24"/>
      <c r="S724" s="203" t="e">
        <f>Tabla13[[#This Row],[Título del contrato]]&amp;Tabla13[[#This Row],[Nº Expediente de la plataforma de contratación]]</f>
        <v>#VALUE!</v>
      </c>
      <c r="T724" s="208" t="e">
        <f>Tabla13[[#This Row],[Nº Expediente de la plataforma de contratación]]</f>
        <v>#VALUE!</v>
      </c>
      <c r="U724" s="134" t="e">
        <f>Tabla13[[#This Row],[Importe IVA ]]</f>
        <v>#VALUE!</v>
      </c>
      <c r="V724" s="134" t="e">
        <f>Tabla13[[#This Row],[Importe de adjudicación (IVA INCLUIDO)]]</f>
        <v>#VALUE!</v>
      </c>
      <c r="W724" s="137"/>
    </row>
    <row r="725" spans="10:23">
      <c r="J725" s="24"/>
      <c r="S725" s="203" t="e">
        <f>Tabla13[[#This Row],[Título del contrato]]&amp;Tabla13[[#This Row],[Nº Expediente de la plataforma de contratación]]</f>
        <v>#VALUE!</v>
      </c>
      <c r="T725" s="208" t="e">
        <f>Tabla13[[#This Row],[Nº Expediente de la plataforma de contratación]]</f>
        <v>#VALUE!</v>
      </c>
      <c r="U725" s="134" t="e">
        <f>Tabla13[[#This Row],[Importe IVA ]]</f>
        <v>#VALUE!</v>
      </c>
      <c r="V725" s="134" t="e">
        <f>Tabla13[[#This Row],[Importe de adjudicación (IVA INCLUIDO)]]</f>
        <v>#VALUE!</v>
      </c>
      <c r="W725" s="137"/>
    </row>
    <row r="726" spans="10:23">
      <c r="J726" s="24"/>
      <c r="S726" s="203" t="e">
        <f>Tabla13[[#This Row],[Título del contrato]]&amp;Tabla13[[#This Row],[Nº Expediente de la plataforma de contratación]]</f>
        <v>#VALUE!</v>
      </c>
      <c r="T726" s="208" t="e">
        <f>Tabla13[[#This Row],[Nº Expediente de la plataforma de contratación]]</f>
        <v>#VALUE!</v>
      </c>
      <c r="U726" s="134" t="e">
        <f>Tabla13[[#This Row],[Importe IVA ]]</f>
        <v>#VALUE!</v>
      </c>
      <c r="V726" s="134" t="e">
        <f>Tabla13[[#This Row],[Importe de adjudicación (IVA INCLUIDO)]]</f>
        <v>#VALUE!</v>
      </c>
      <c r="W726" s="137"/>
    </row>
    <row r="727" spans="10:23">
      <c r="J727" s="24"/>
      <c r="S727" s="203" t="e">
        <f>Tabla13[[#This Row],[Título del contrato]]&amp;Tabla13[[#This Row],[Nº Expediente de la plataforma de contratación]]</f>
        <v>#VALUE!</v>
      </c>
      <c r="T727" s="208" t="e">
        <f>Tabla13[[#This Row],[Nº Expediente de la plataforma de contratación]]</f>
        <v>#VALUE!</v>
      </c>
      <c r="U727" s="134" t="e">
        <f>Tabla13[[#This Row],[Importe IVA ]]</f>
        <v>#VALUE!</v>
      </c>
      <c r="V727" s="134" t="e">
        <f>Tabla13[[#This Row],[Importe de adjudicación (IVA INCLUIDO)]]</f>
        <v>#VALUE!</v>
      </c>
      <c r="W727" s="137"/>
    </row>
    <row r="728" spans="10:23">
      <c r="J728" s="24"/>
      <c r="S728" s="203" t="e">
        <f>Tabla13[[#This Row],[Título del contrato]]&amp;Tabla13[[#This Row],[Nº Expediente de la plataforma de contratación]]</f>
        <v>#VALUE!</v>
      </c>
      <c r="T728" s="208" t="e">
        <f>Tabla13[[#This Row],[Nº Expediente de la plataforma de contratación]]</f>
        <v>#VALUE!</v>
      </c>
      <c r="U728" s="134" t="e">
        <f>Tabla13[[#This Row],[Importe IVA ]]</f>
        <v>#VALUE!</v>
      </c>
      <c r="V728" s="134" t="e">
        <f>Tabla13[[#This Row],[Importe de adjudicación (IVA INCLUIDO)]]</f>
        <v>#VALUE!</v>
      </c>
      <c r="W728" s="137"/>
    </row>
    <row r="729" spans="10:23">
      <c r="J729" s="24"/>
      <c r="S729" s="203" t="e">
        <f>Tabla13[[#This Row],[Título del contrato]]&amp;Tabla13[[#This Row],[Nº Expediente de la plataforma de contratación]]</f>
        <v>#VALUE!</v>
      </c>
      <c r="T729" s="208" t="e">
        <f>Tabla13[[#This Row],[Nº Expediente de la plataforma de contratación]]</f>
        <v>#VALUE!</v>
      </c>
      <c r="U729" s="134" t="e">
        <f>Tabla13[[#This Row],[Importe IVA ]]</f>
        <v>#VALUE!</v>
      </c>
      <c r="V729" s="134" t="e">
        <f>Tabla13[[#This Row],[Importe de adjudicación (IVA INCLUIDO)]]</f>
        <v>#VALUE!</v>
      </c>
      <c r="W729" s="137"/>
    </row>
    <row r="730" spans="10:23">
      <c r="J730" s="24"/>
      <c r="S730" s="203" t="e">
        <f>Tabla13[[#This Row],[Título del contrato]]&amp;Tabla13[[#This Row],[Nº Expediente de la plataforma de contratación]]</f>
        <v>#VALUE!</v>
      </c>
      <c r="T730" s="208" t="e">
        <f>Tabla13[[#This Row],[Nº Expediente de la plataforma de contratación]]</f>
        <v>#VALUE!</v>
      </c>
      <c r="U730" s="134" t="e">
        <f>Tabla13[[#This Row],[Importe IVA ]]</f>
        <v>#VALUE!</v>
      </c>
      <c r="V730" s="134" t="e">
        <f>Tabla13[[#This Row],[Importe de adjudicación (IVA INCLUIDO)]]</f>
        <v>#VALUE!</v>
      </c>
      <c r="W730" s="137"/>
    </row>
    <row r="731" spans="10:23">
      <c r="J731" s="24"/>
      <c r="S731" s="203" t="e">
        <f>Tabla13[[#This Row],[Título del contrato]]&amp;Tabla13[[#This Row],[Nº Expediente de la plataforma de contratación]]</f>
        <v>#VALUE!</v>
      </c>
      <c r="T731" s="208" t="e">
        <f>Tabla13[[#This Row],[Nº Expediente de la plataforma de contratación]]</f>
        <v>#VALUE!</v>
      </c>
      <c r="U731" s="134" t="e">
        <f>Tabla13[[#This Row],[Importe IVA ]]</f>
        <v>#VALUE!</v>
      </c>
      <c r="V731" s="134" t="e">
        <f>Tabla13[[#This Row],[Importe de adjudicación (IVA INCLUIDO)]]</f>
        <v>#VALUE!</v>
      </c>
      <c r="W731" s="137"/>
    </row>
    <row r="732" spans="10:23">
      <c r="J732" s="24"/>
      <c r="S732" s="203" t="e">
        <f>Tabla13[[#This Row],[Título del contrato]]&amp;Tabla13[[#This Row],[Nº Expediente de la plataforma de contratación]]</f>
        <v>#VALUE!</v>
      </c>
      <c r="T732" s="208" t="e">
        <f>Tabla13[[#This Row],[Nº Expediente de la plataforma de contratación]]</f>
        <v>#VALUE!</v>
      </c>
      <c r="U732" s="134" t="e">
        <f>Tabla13[[#This Row],[Importe IVA ]]</f>
        <v>#VALUE!</v>
      </c>
      <c r="V732" s="134" t="e">
        <f>Tabla13[[#This Row],[Importe de adjudicación (IVA INCLUIDO)]]</f>
        <v>#VALUE!</v>
      </c>
      <c r="W732" s="137"/>
    </row>
    <row r="733" spans="10:23">
      <c r="J733" s="24"/>
      <c r="S733" s="203" t="e">
        <f>Tabla13[[#This Row],[Título del contrato]]&amp;Tabla13[[#This Row],[Nº Expediente de la plataforma de contratación]]</f>
        <v>#VALUE!</v>
      </c>
      <c r="T733" s="208" t="e">
        <f>Tabla13[[#This Row],[Nº Expediente de la plataforma de contratación]]</f>
        <v>#VALUE!</v>
      </c>
      <c r="U733" s="134" t="e">
        <f>Tabla13[[#This Row],[Importe IVA ]]</f>
        <v>#VALUE!</v>
      </c>
      <c r="V733" s="134" t="e">
        <f>Tabla13[[#This Row],[Importe de adjudicación (IVA INCLUIDO)]]</f>
        <v>#VALUE!</v>
      </c>
      <c r="W733" s="137"/>
    </row>
    <row r="734" spans="10:23">
      <c r="J734" s="24"/>
      <c r="S734" s="203" t="e">
        <f>Tabla13[[#This Row],[Título del contrato]]&amp;Tabla13[[#This Row],[Nº Expediente de la plataforma de contratación]]</f>
        <v>#VALUE!</v>
      </c>
      <c r="T734" s="208" t="e">
        <f>Tabla13[[#This Row],[Nº Expediente de la plataforma de contratación]]</f>
        <v>#VALUE!</v>
      </c>
      <c r="U734" s="134" t="e">
        <f>Tabla13[[#This Row],[Importe IVA ]]</f>
        <v>#VALUE!</v>
      </c>
      <c r="V734" s="134" t="e">
        <f>Tabla13[[#This Row],[Importe de adjudicación (IVA INCLUIDO)]]</f>
        <v>#VALUE!</v>
      </c>
      <c r="W734" s="137"/>
    </row>
    <row r="735" spans="10:23">
      <c r="J735" s="24"/>
      <c r="S735" s="203" t="e">
        <f>Tabla13[[#This Row],[Título del contrato]]&amp;Tabla13[[#This Row],[Nº Expediente de la plataforma de contratación]]</f>
        <v>#VALUE!</v>
      </c>
      <c r="T735" s="208" t="e">
        <f>Tabla13[[#This Row],[Nº Expediente de la plataforma de contratación]]</f>
        <v>#VALUE!</v>
      </c>
      <c r="U735" s="134" t="e">
        <f>Tabla13[[#This Row],[Importe IVA ]]</f>
        <v>#VALUE!</v>
      </c>
      <c r="V735" s="134" t="e">
        <f>Tabla13[[#This Row],[Importe de adjudicación (IVA INCLUIDO)]]</f>
        <v>#VALUE!</v>
      </c>
      <c r="W735" s="137"/>
    </row>
    <row r="736" spans="10:23">
      <c r="J736" s="24"/>
      <c r="S736" s="203" t="e">
        <f>Tabla13[[#This Row],[Título del contrato]]&amp;Tabla13[[#This Row],[Nº Expediente de la plataforma de contratación]]</f>
        <v>#VALUE!</v>
      </c>
      <c r="T736" s="208" t="e">
        <f>Tabla13[[#This Row],[Nº Expediente de la plataforma de contratación]]</f>
        <v>#VALUE!</v>
      </c>
      <c r="U736" s="134" t="e">
        <f>Tabla13[[#This Row],[Importe IVA ]]</f>
        <v>#VALUE!</v>
      </c>
      <c r="V736" s="134" t="e">
        <f>Tabla13[[#This Row],[Importe de adjudicación (IVA INCLUIDO)]]</f>
        <v>#VALUE!</v>
      </c>
      <c r="W736" s="137"/>
    </row>
    <row r="737" spans="10:23">
      <c r="J737" s="24"/>
      <c r="S737" s="203" t="e">
        <f>Tabla13[[#This Row],[Título del contrato]]&amp;Tabla13[[#This Row],[Nº Expediente de la plataforma de contratación]]</f>
        <v>#VALUE!</v>
      </c>
      <c r="T737" s="208" t="e">
        <f>Tabla13[[#This Row],[Nº Expediente de la plataforma de contratación]]</f>
        <v>#VALUE!</v>
      </c>
      <c r="U737" s="134" t="e">
        <f>Tabla13[[#This Row],[Importe IVA ]]</f>
        <v>#VALUE!</v>
      </c>
      <c r="V737" s="134" t="e">
        <f>Tabla13[[#This Row],[Importe de adjudicación (IVA INCLUIDO)]]</f>
        <v>#VALUE!</v>
      </c>
      <c r="W737" s="137"/>
    </row>
    <row r="738" spans="10:23">
      <c r="J738" s="24"/>
      <c r="S738" s="203" t="e">
        <f>Tabla13[[#This Row],[Título del contrato]]&amp;Tabla13[[#This Row],[Nº Expediente de la plataforma de contratación]]</f>
        <v>#VALUE!</v>
      </c>
      <c r="T738" s="208" t="e">
        <f>Tabla13[[#This Row],[Nº Expediente de la plataforma de contratación]]</f>
        <v>#VALUE!</v>
      </c>
      <c r="U738" s="134" t="e">
        <f>Tabla13[[#This Row],[Importe IVA ]]</f>
        <v>#VALUE!</v>
      </c>
      <c r="V738" s="134" t="e">
        <f>Tabla13[[#This Row],[Importe de adjudicación (IVA INCLUIDO)]]</f>
        <v>#VALUE!</v>
      </c>
      <c r="W738" s="137"/>
    </row>
    <row r="739" spans="10:23">
      <c r="J739" s="24"/>
      <c r="S739" s="203" t="e">
        <f>Tabla13[[#This Row],[Título del contrato]]&amp;Tabla13[[#This Row],[Nº Expediente de la plataforma de contratación]]</f>
        <v>#VALUE!</v>
      </c>
      <c r="T739" s="208" t="e">
        <f>Tabla13[[#This Row],[Nº Expediente de la plataforma de contratación]]</f>
        <v>#VALUE!</v>
      </c>
      <c r="U739" s="134" t="e">
        <f>Tabla13[[#This Row],[Importe IVA ]]</f>
        <v>#VALUE!</v>
      </c>
      <c r="V739" s="134" t="e">
        <f>Tabla13[[#This Row],[Importe de adjudicación (IVA INCLUIDO)]]</f>
        <v>#VALUE!</v>
      </c>
      <c r="W739" s="137"/>
    </row>
    <row r="740" spans="10:23">
      <c r="J740" s="24"/>
      <c r="S740" s="203" t="e">
        <f>Tabla13[[#This Row],[Título del contrato]]&amp;Tabla13[[#This Row],[Nº Expediente de la plataforma de contratación]]</f>
        <v>#VALUE!</v>
      </c>
      <c r="T740" s="208" t="e">
        <f>Tabla13[[#This Row],[Nº Expediente de la plataforma de contratación]]</f>
        <v>#VALUE!</v>
      </c>
      <c r="U740" s="134" t="e">
        <f>Tabla13[[#This Row],[Importe IVA ]]</f>
        <v>#VALUE!</v>
      </c>
      <c r="V740" s="134" t="e">
        <f>Tabla13[[#This Row],[Importe de adjudicación (IVA INCLUIDO)]]</f>
        <v>#VALUE!</v>
      </c>
      <c r="W740" s="137"/>
    </row>
    <row r="741" spans="10:23">
      <c r="J741" s="24"/>
      <c r="S741" s="203" t="e">
        <f>Tabla13[[#This Row],[Título del contrato]]&amp;Tabla13[[#This Row],[Nº Expediente de la plataforma de contratación]]</f>
        <v>#VALUE!</v>
      </c>
      <c r="T741" s="208" t="e">
        <f>Tabla13[[#This Row],[Nº Expediente de la plataforma de contratación]]</f>
        <v>#VALUE!</v>
      </c>
      <c r="U741" s="134" t="e">
        <f>Tabla13[[#This Row],[Importe IVA ]]</f>
        <v>#VALUE!</v>
      </c>
      <c r="V741" s="134" t="e">
        <f>Tabla13[[#This Row],[Importe de adjudicación (IVA INCLUIDO)]]</f>
        <v>#VALUE!</v>
      </c>
      <c r="W741" s="137"/>
    </row>
    <row r="742" spans="10:23">
      <c r="J742" s="24"/>
      <c r="S742" s="203" t="e">
        <f>Tabla13[[#This Row],[Título del contrato]]&amp;Tabla13[[#This Row],[Nº Expediente de la plataforma de contratación]]</f>
        <v>#VALUE!</v>
      </c>
      <c r="T742" s="208" t="e">
        <f>Tabla13[[#This Row],[Nº Expediente de la plataforma de contratación]]</f>
        <v>#VALUE!</v>
      </c>
      <c r="U742" s="134" t="e">
        <f>Tabla13[[#This Row],[Importe IVA ]]</f>
        <v>#VALUE!</v>
      </c>
      <c r="V742" s="134" t="e">
        <f>Tabla13[[#This Row],[Importe de adjudicación (IVA INCLUIDO)]]</f>
        <v>#VALUE!</v>
      </c>
      <c r="W742" s="137"/>
    </row>
    <row r="743" spans="10:23">
      <c r="J743" s="24"/>
      <c r="S743" s="203" t="e">
        <f>Tabla13[[#This Row],[Título del contrato]]&amp;Tabla13[[#This Row],[Nº Expediente de la plataforma de contratación]]</f>
        <v>#VALUE!</v>
      </c>
      <c r="T743" s="208" t="e">
        <f>Tabla13[[#This Row],[Nº Expediente de la plataforma de contratación]]</f>
        <v>#VALUE!</v>
      </c>
      <c r="U743" s="134" t="e">
        <f>Tabla13[[#This Row],[Importe IVA ]]</f>
        <v>#VALUE!</v>
      </c>
      <c r="V743" s="134" t="e">
        <f>Tabla13[[#This Row],[Importe de adjudicación (IVA INCLUIDO)]]</f>
        <v>#VALUE!</v>
      </c>
      <c r="W743" s="137"/>
    </row>
    <row r="744" spans="10:23">
      <c r="J744" s="24"/>
      <c r="S744" s="203" t="e">
        <f>Tabla13[[#This Row],[Título del contrato]]&amp;Tabla13[[#This Row],[Nº Expediente de la plataforma de contratación]]</f>
        <v>#VALUE!</v>
      </c>
      <c r="T744" s="208" t="e">
        <f>Tabla13[[#This Row],[Nº Expediente de la plataforma de contratación]]</f>
        <v>#VALUE!</v>
      </c>
      <c r="U744" s="134" t="e">
        <f>Tabla13[[#This Row],[Importe IVA ]]</f>
        <v>#VALUE!</v>
      </c>
      <c r="V744" s="134" t="e">
        <f>Tabla13[[#This Row],[Importe de adjudicación (IVA INCLUIDO)]]</f>
        <v>#VALUE!</v>
      </c>
      <c r="W744" s="137"/>
    </row>
    <row r="745" spans="10:23">
      <c r="J745" s="24"/>
      <c r="S745" s="203" t="e">
        <f>Tabla13[[#This Row],[Título del contrato]]&amp;Tabla13[[#This Row],[Nº Expediente de la plataforma de contratación]]</f>
        <v>#VALUE!</v>
      </c>
      <c r="T745" s="208" t="e">
        <f>Tabla13[[#This Row],[Nº Expediente de la plataforma de contratación]]</f>
        <v>#VALUE!</v>
      </c>
      <c r="U745" s="134" t="e">
        <f>Tabla13[[#This Row],[Importe IVA ]]</f>
        <v>#VALUE!</v>
      </c>
      <c r="V745" s="134" t="e">
        <f>Tabla13[[#This Row],[Importe de adjudicación (IVA INCLUIDO)]]</f>
        <v>#VALUE!</v>
      </c>
      <c r="W745" s="137"/>
    </row>
    <row r="746" spans="10:23">
      <c r="J746" s="24"/>
      <c r="S746" s="203" t="e">
        <f>Tabla13[[#This Row],[Título del contrato]]&amp;Tabla13[[#This Row],[Nº Expediente de la plataforma de contratación]]</f>
        <v>#VALUE!</v>
      </c>
      <c r="T746" s="208" t="e">
        <f>Tabla13[[#This Row],[Nº Expediente de la plataforma de contratación]]</f>
        <v>#VALUE!</v>
      </c>
      <c r="U746" s="134" t="e">
        <f>Tabla13[[#This Row],[Importe IVA ]]</f>
        <v>#VALUE!</v>
      </c>
      <c r="V746" s="134" t="e">
        <f>Tabla13[[#This Row],[Importe de adjudicación (IVA INCLUIDO)]]</f>
        <v>#VALUE!</v>
      </c>
      <c r="W746" s="137"/>
    </row>
    <row r="747" spans="10:23">
      <c r="J747" s="24"/>
      <c r="S747" s="203" t="e">
        <f>Tabla13[[#This Row],[Título del contrato]]&amp;Tabla13[[#This Row],[Nº Expediente de la plataforma de contratación]]</f>
        <v>#VALUE!</v>
      </c>
      <c r="T747" s="208" t="e">
        <f>Tabla13[[#This Row],[Nº Expediente de la plataforma de contratación]]</f>
        <v>#VALUE!</v>
      </c>
      <c r="U747" s="134" t="e">
        <f>Tabla13[[#This Row],[Importe IVA ]]</f>
        <v>#VALUE!</v>
      </c>
      <c r="V747" s="134" t="e">
        <f>Tabla13[[#This Row],[Importe de adjudicación (IVA INCLUIDO)]]</f>
        <v>#VALUE!</v>
      </c>
      <c r="W747" s="137"/>
    </row>
    <row r="748" spans="10:23">
      <c r="J748" s="24"/>
      <c r="S748" s="203" t="e">
        <f>Tabla13[[#This Row],[Título del contrato]]&amp;Tabla13[[#This Row],[Nº Expediente de la plataforma de contratación]]</f>
        <v>#VALUE!</v>
      </c>
      <c r="T748" s="208" t="e">
        <f>Tabla13[[#This Row],[Nº Expediente de la plataforma de contratación]]</f>
        <v>#VALUE!</v>
      </c>
      <c r="U748" s="134" t="e">
        <f>Tabla13[[#This Row],[Importe IVA ]]</f>
        <v>#VALUE!</v>
      </c>
      <c r="V748" s="134" t="e">
        <f>Tabla13[[#This Row],[Importe de adjudicación (IVA INCLUIDO)]]</f>
        <v>#VALUE!</v>
      </c>
      <c r="W748" s="137"/>
    </row>
    <row r="749" spans="10:23">
      <c r="J749" s="24"/>
      <c r="S749" s="203" t="e">
        <f>Tabla13[[#This Row],[Título del contrato]]&amp;Tabla13[[#This Row],[Nº Expediente de la plataforma de contratación]]</f>
        <v>#VALUE!</v>
      </c>
      <c r="T749" s="208" t="e">
        <f>Tabla13[[#This Row],[Nº Expediente de la plataforma de contratación]]</f>
        <v>#VALUE!</v>
      </c>
      <c r="U749" s="134" t="e">
        <f>Tabla13[[#This Row],[Importe IVA ]]</f>
        <v>#VALUE!</v>
      </c>
      <c r="V749" s="134" t="e">
        <f>Tabla13[[#This Row],[Importe de adjudicación (IVA INCLUIDO)]]</f>
        <v>#VALUE!</v>
      </c>
      <c r="W749" s="137"/>
    </row>
    <row r="750" spans="10:23">
      <c r="J750" s="24"/>
      <c r="S750" s="203" t="e">
        <f>Tabla13[[#This Row],[Título del contrato]]&amp;Tabla13[[#This Row],[Nº Expediente de la plataforma de contratación]]</f>
        <v>#VALUE!</v>
      </c>
      <c r="T750" s="208" t="e">
        <f>Tabla13[[#This Row],[Nº Expediente de la plataforma de contratación]]</f>
        <v>#VALUE!</v>
      </c>
      <c r="U750" s="134" t="e">
        <f>Tabla13[[#This Row],[Importe IVA ]]</f>
        <v>#VALUE!</v>
      </c>
      <c r="V750" s="134" t="e">
        <f>Tabla13[[#This Row],[Importe de adjudicación (IVA INCLUIDO)]]</f>
        <v>#VALUE!</v>
      </c>
      <c r="W750" s="137"/>
    </row>
    <row r="751" spans="10:23">
      <c r="J751" s="24"/>
      <c r="S751" s="203" t="e">
        <f>Tabla13[[#This Row],[Título del contrato]]&amp;Tabla13[[#This Row],[Nº Expediente de la plataforma de contratación]]</f>
        <v>#VALUE!</v>
      </c>
      <c r="T751" s="208" t="e">
        <f>Tabla13[[#This Row],[Nº Expediente de la plataforma de contratación]]</f>
        <v>#VALUE!</v>
      </c>
      <c r="U751" s="134" t="e">
        <f>Tabla13[[#This Row],[Importe IVA ]]</f>
        <v>#VALUE!</v>
      </c>
      <c r="V751" s="134" t="e">
        <f>Tabla13[[#This Row],[Importe de adjudicación (IVA INCLUIDO)]]</f>
        <v>#VALUE!</v>
      </c>
      <c r="W751" s="137"/>
    </row>
    <row r="752" spans="10:23">
      <c r="J752" s="24"/>
      <c r="S752" s="203" t="e">
        <f>Tabla13[[#This Row],[Título del contrato]]&amp;Tabla13[[#This Row],[Nº Expediente de la plataforma de contratación]]</f>
        <v>#VALUE!</v>
      </c>
      <c r="T752" s="208" t="e">
        <f>Tabla13[[#This Row],[Nº Expediente de la plataforma de contratación]]</f>
        <v>#VALUE!</v>
      </c>
      <c r="U752" s="134" t="e">
        <f>Tabla13[[#This Row],[Importe IVA ]]</f>
        <v>#VALUE!</v>
      </c>
      <c r="V752" s="134" t="e">
        <f>Tabla13[[#This Row],[Importe de adjudicación (IVA INCLUIDO)]]</f>
        <v>#VALUE!</v>
      </c>
      <c r="W752" s="137"/>
    </row>
    <row r="753" spans="10:23">
      <c r="J753" s="24"/>
      <c r="S753" s="203" t="e">
        <f>Tabla13[[#This Row],[Título del contrato]]&amp;Tabla13[[#This Row],[Nº Expediente de la plataforma de contratación]]</f>
        <v>#VALUE!</v>
      </c>
      <c r="T753" s="208" t="e">
        <f>Tabla13[[#This Row],[Nº Expediente de la plataforma de contratación]]</f>
        <v>#VALUE!</v>
      </c>
      <c r="U753" s="134" t="e">
        <f>Tabla13[[#This Row],[Importe IVA ]]</f>
        <v>#VALUE!</v>
      </c>
      <c r="V753" s="134" t="e">
        <f>Tabla13[[#This Row],[Importe de adjudicación (IVA INCLUIDO)]]</f>
        <v>#VALUE!</v>
      </c>
      <c r="W753" s="137"/>
    </row>
    <row r="754" spans="10:23">
      <c r="J754" s="24"/>
      <c r="S754" s="203" t="e">
        <f>Tabla13[[#This Row],[Título del contrato]]&amp;Tabla13[[#This Row],[Nº Expediente de la plataforma de contratación]]</f>
        <v>#VALUE!</v>
      </c>
      <c r="T754" s="208" t="e">
        <f>Tabla13[[#This Row],[Nº Expediente de la plataforma de contratación]]</f>
        <v>#VALUE!</v>
      </c>
      <c r="U754" s="134" t="e">
        <f>Tabla13[[#This Row],[Importe IVA ]]</f>
        <v>#VALUE!</v>
      </c>
      <c r="V754" s="134" t="e">
        <f>Tabla13[[#This Row],[Importe de adjudicación (IVA INCLUIDO)]]</f>
        <v>#VALUE!</v>
      </c>
      <c r="W754" s="137"/>
    </row>
    <row r="755" spans="10:23">
      <c r="J755" s="24"/>
      <c r="S755" s="203" t="e">
        <f>Tabla13[[#This Row],[Título del contrato]]&amp;Tabla13[[#This Row],[Nº Expediente de la plataforma de contratación]]</f>
        <v>#VALUE!</v>
      </c>
      <c r="T755" s="208" t="e">
        <f>Tabla13[[#This Row],[Nº Expediente de la plataforma de contratación]]</f>
        <v>#VALUE!</v>
      </c>
      <c r="U755" s="134" t="e">
        <f>Tabla13[[#This Row],[Importe IVA ]]</f>
        <v>#VALUE!</v>
      </c>
      <c r="V755" s="134" t="e">
        <f>Tabla13[[#This Row],[Importe de adjudicación (IVA INCLUIDO)]]</f>
        <v>#VALUE!</v>
      </c>
      <c r="W755" s="137"/>
    </row>
    <row r="756" spans="10:23">
      <c r="J756" s="24"/>
      <c r="S756" s="203" t="e">
        <f>Tabla13[[#This Row],[Título del contrato]]&amp;Tabla13[[#This Row],[Nº Expediente de la plataforma de contratación]]</f>
        <v>#VALUE!</v>
      </c>
      <c r="T756" s="208" t="e">
        <f>Tabla13[[#This Row],[Nº Expediente de la plataforma de contratación]]</f>
        <v>#VALUE!</v>
      </c>
      <c r="U756" s="134" t="e">
        <f>Tabla13[[#This Row],[Importe IVA ]]</f>
        <v>#VALUE!</v>
      </c>
      <c r="V756" s="134" t="e">
        <f>Tabla13[[#This Row],[Importe de adjudicación (IVA INCLUIDO)]]</f>
        <v>#VALUE!</v>
      </c>
      <c r="W756" s="137"/>
    </row>
    <row r="757" spans="10:23">
      <c r="J757" s="24"/>
      <c r="S757" s="203" t="e">
        <f>Tabla13[[#This Row],[Título del contrato]]&amp;Tabla13[[#This Row],[Nº Expediente de la plataforma de contratación]]</f>
        <v>#VALUE!</v>
      </c>
      <c r="T757" s="208" t="e">
        <f>Tabla13[[#This Row],[Nº Expediente de la plataforma de contratación]]</f>
        <v>#VALUE!</v>
      </c>
      <c r="U757" s="134" t="e">
        <f>Tabla13[[#This Row],[Importe IVA ]]</f>
        <v>#VALUE!</v>
      </c>
      <c r="V757" s="134" t="e">
        <f>Tabla13[[#This Row],[Importe de adjudicación (IVA INCLUIDO)]]</f>
        <v>#VALUE!</v>
      </c>
      <c r="W757" s="137"/>
    </row>
    <row r="758" spans="10:23">
      <c r="J758" s="24"/>
      <c r="S758" s="203" t="e">
        <f>Tabla13[[#This Row],[Título del contrato]]&amp;Tabla13[[#This Row],[Nº Expediente de la plataforma de contratación]]</f>
        <v>#VALUE!</v>
      </c>
      <c r="T758" s="208" t="e">
        <f>Tabla13[[#This Row],[Nº Expediente de la plataforma de contratación]]</f>
        <v>#VALUE!</v>
      </c>
      <c r="U758" s="134" t="e">
        <f>Tabla13[[#This Row],[Importe IVA ]]</f>
        <v>#VALUE!</v>
      </c>
      <c r="V758" s="134" t="e">
        <f>Tabla13[[#This Row],[Importe de adjudicación (IVA INCLUIDO)]]</f>
        <v>#VALUE!</v>
      </c>
      <c r="W758" s="137"/>
    </row>
    <row r="759" spans="10:23">
      <c r="J759" s="24"/>
      <c r="S759" s="203" t="e">
        <f>Tabla13[[#This Row],[Título del contrato]]&amp;Tabla13[[#This Row],[Nº Expediente de la plataforma de contratación]]</f>
        <v>#VALUE!</v>
      </c>
      <c r="T759" s="208" t="e">
        <f>Tabla13[[#This Row],[Nº Expediente de la plataforma de contratación]]</f>
        <v>#VALUE!</v>
      </c>
      <c r="U759" s="134" t="e">
        <f>Tabla13[[#This Row],[Importe IVA ]]</f>
        <v>#VALUE!</v>
      </c>
      <c r="V759" s="134" t="e">
        <f>Tabla13[[#This Row],[Importe de adjudicación (IVA INCLUIDO)]]</f>
        <v>#VALUE!</v>
      </c>
      <c r="W759" s="137"/>
    </row>
    <row r="760" spans="10:23">
      <c r="J760" s="24"/>
      <c r="S760" s="203" t="e">
        <f>Tabla13[[#This Row],[Título del contrato]]&amp;Tabla13[[#This Row],[Nº Expediente de la plataforma de contratación]]</f>
        <v>#VALUE!</v>
      </c>
      <c r="T760" s="208" t="e">
        <f>Tabla13[[#This Row],[Nº Expediente de la plataforma de contratación]]</f>
        <v>#VALUE!</v>
      </c>
      <c r="U760" s="134" t="e">
        <f>Tabla13[[#This Row],[Importe IVA ]]</f>
        <v>#VALUE!</v>
      </c>
      <c r="V760" s="134" t="e">
        <f>Tabla13[[#This Row],[Importe de adjudicación (IVA INCLUIDO)]]</f>
        <v>#VALUE!</v>
      </c>
      <c r="W760" s="137"/>
    </row>
    <row r="761" spans="10:23">
      <c r="J761" s="24"/>
      <c r="S761" s="203" t="e">
        <f>Tabla13[[#This Row],[Título del contrato]]&amp;Tabla13[[#This Row],[Nº Expediente de la plataforma de contratación]]</f>
        <v>#VALUE!</v>
      </c>
      <c r="T761" s="208" t="e">
        <f>Tabla13[[#This Row],[Nº Expediente de la plataforma de contratación]]</f>
        <v>#VALUE!</v>
      </c>
      <c r="U761" s="134" t="e">
        <f>Tabla13[[#This Row],[Importe IVA ]]</f>
        <v>#VALUE!</v>
      </c>
      <c r="V761" s="134" t="e">
        <f>Tabla13[[#This Row],[Importe de adjudicación (IVA INCLUIDO)]]</f>
        <v>#VALUE!</v>
      </c>
      <c r="W761" s="137"/>
    </row>
    <row r="762" spans="10:23">
      <c r="J762" s="24"/>
      <c r="S762" s="203" t="e">
        <f>Tabla13[[#This Row],[Título del contrato]]&amp;Tabla13[[#This Row],[Nº Expediente de la plataforma de contratación]]</f>
        <v>#VALUE!</v>
      </c>
      <c r="T762" s="208" t="e">
        <f>Tabla13[[#This Row],[Nº Expediente de la plataforma de contratación]]</f>
        <v>#VALUE!</v>
      </c>
      <c r="U762" s="134" t="e">
        <f>Tabla13[[#This Row],[Importe IVA ]]</f>
        <v>#VALUE!</v>
      </c>
      <c r="V762" s="134" t="e">
        <f>Tabla13[[#This Row],[Importe de adjudicación (IVA INCLUIDO)]]</f>
        <v>#VALUE!</v>
      </c>
      <c r="W762" s="137"/>
    </row>
    <row r="763" spans="10:23">
      <c r="J763" s="24"/>
      <c r="S763" s="203" t="e">
        <f>Tabla13[[#This Row],[Título del contrato]]&amp;Tabla13[[#This Row],[Nº Expediente de la plataforma de contratación]]</f>
        <v>#VALUE!</v>
      </c>
      <c r="T763" s="208" t="e">
        <f>Tabla13[[#This Row],[Nº Expediente de la plataforma de contratación]]</f>
        <v>#VALUE!</v>
      </c>
      <c r="U763" s="134" t="e">
        <f>Tabla13[[#This Row],[Importe IVA ]]</f>
        <v>#VALUE!</v>
      </c>
      <c r="V763" s="134" t="e">
        <f>Tabla13[[#This Row],[Importe de adjudicación (IVA INCLUIDO)]]</f>
        <v>#VALUE!</v>
      </c>
      <c r="W763" s="137"/>
    </row>
    <row r="764" spans="10:23">
      <c r="J764" s="24"/>
      <c r="S764" s="203" t="e">
        <f>Tabla13[[#This Row],[Título del contrato]]&amp;Tabla13[[#This Row],[Nº Expediente de la plataforma de contratación]]</f>
        <v>#VALUE!</v>
      </c>
      <c r="T764" s="208" t="e">
        <f>Tabla13[[#This Row],[Nº Expediente de la plataforma de contratación]]</f>
        <v>#VALUE!</v>
      </c>
      <c r="U764" s="134" t="e">
        <f>Tabla13[[#This Row],[Importe IVA ]]</f>
        <v>#VALUE!</v>
      </c>
      <c r="V764" s="134" t="e">
        <f>Tabla13[[#This Row],[Importe de adjudicación (IVA INCLUIDO)]]</f>
        <v>#VALUE!</v>
      </c>
      <c r="W764" s="137"/>
    </row>
    <row r="765" spans="10:23">
      <c r="J765" s="24"/>
      <c r="S765" s="203" t="e">
        <f>Tabla13[[#This Row],[Título del contrato]]&amp;Tabla13[[#This Row],[Nº Expediente de la plataforma de contratación]]</f>
        <v>#VALUE!</v>
      </c>
      <c r="T765" s="208" t="e">
        <f>Tabla13[[#This Row],[Nº Expediente de la plataforma de contratación]]</f>
        <v>#VALUE!</v>
      </c>
      <c r="U765" s="134" t="e">
        <f>Tabla13[[#This Row],[Importe IVA ]]</f>
        <v>#VALUE!</v>
      </c>
      <c r="V765" s="134" t="e">
        <f>Tabla13[[#This Row],[Importe de adjudicación (IVA INCLUIDO)]]</f>
        <v>#VALUE!</v>
      </c>
      <c r="W765" s="137"/>
    </row>
    <row r="766" spans="10:23">
      <c r="J766" s="24"/>
      <c r="S766" s="203" t="e">
        <f>Tabla13[[#This Row],[Título del contrato]]&amp;Tabla13[[#This Row],[Nº Expediente de la plataforma de contratación]]</f>
        <v>#VALUE!</v>
      </c>
      <c r="T766" s="208" t="e">
        <f>Tabla13[[#This Row],[Nº Expediente de la plataforma de contratación]]</f>
        <v>#VALUE!</v>
      </c>
      <c r="U766" s="134" t="e">
        <f>Tabla13[[#This Row],[Importe IVA ]]</f>
        <v>#VALUE!</v>
      </c>
      <c r="V766" s="134" t="e">
        <f>Tabla13[[#This Row],[Importe de adjudicación (IVA INCLUIDO)]]</f>
        <v>#VALUE!</v>
      </c>
      <c r="W766" s="137"/>
    </row>
    <row r="767" spans="10:23">
      <c r="J767" s="24"/>
      <c r="S767" s="203" t="e">
        <f>Tabla13[[#This Row],[Título del contrato]]&amp;Tabla13[[#This Row],[Nº Expediente de la plataforma de contratación]]</f>
        <v>#VALUE!</v>
      </c>
      <c r="T767" s="208" t="e">
        <f>Tabla13[[#This Row],[Nº Expediente de la plataforma de contratación]]</f>
        <v>#VALUE!</v>
      </c>
      <c r="U767" s="134" t="e">
        <f>Tabla13[[#This Row],[Importe IVA ]]</f>
        <v>#VALUE!</v>
      </c>
      <c r="V767" s="134" t="e">
        <f>Tabla13[[#This Row],[Importe de adjudicación (IVA INCLUIDO)]]</f>
        <v>#VALUE!</v>
      </c>
      <c r="W767" s="137"/>
    </row>
    <row r="768" spans="10:23">
      <c r="J768" s="24"/>
      <c r="S768" s="203" t="e">
        <f>Tabla13[[#This Row],[Título del contrato]]&amp;Tabla13[[#This Row],[Nº Expediente de la plataforma de contratación]]</f>
        <v>#VALUE!</v>
      </c>
      <c r="T768" s="208" t="e">
        <f>Tabla13[[#This Row],[Nº Expediente de la plataforma de contratación]]</f>
        <v>#VALUE!</v>
      </c>
      <c r="U768" s="134" t="e">
        <f>Tabla13[[#This Row],[Importe IVA ]]</f>
        <v>#VALUE!</v>
      </c>
      <c r="V768" s="134" t="e">
        <f>Tabla13[[#This Row],[Importe de adjudicación (IVA INCLUIDO)]]</f>
        <v>#VALUE!</v>
      </c>
      <c r="W768" s="137"/>
    </row>
    <row r="769" spans="10:23">
      <c r="J769" s="24"/>
      <c r="S769" s="203" t="e">
        <f>Tabla13[[#This Row],[Título del contrato]]&amp;Tabla13[[#This Row],[Nº Expediente de la plataforma de contratación]]</f>
        <v>#VALUE!</v>
      </c>
      <c r="T769" s="208" t="e">
        <f>Tabla13[[#This Row],[Nº Expediente de la plataforma de contratación]]</f>
        <v>#VALUE!</v>
      </c>
      <c r="U769" s="134" t="e">
        <f>Tabla13[[#This Row],[Importe IVA ]]</f>
        <v>#VALUE!</v>
      </c>
      <c r="V769" s="134" t="e">
        <f>Tabla13[[#This Row],[Importe de adjudicación (IVA INCLUIDO)]]</f>
        <v>#VALUE!</v>
      </c>
      <c r="W769" s="137"/>
    </row>
    <row r="770" spans="10:23">
      <c r="J770" s="24"/>
      <c r="S770" s="203" t="e">
        <f>Tabla13[[#This Row],[Título del contrato]]&amp;Tabla13[[#This Row],[Nº Expediente de la plataforma de contratación]]</f>
        <v>#VALUE!</v>
      </c>
      <c r="T770" s="208" t="e">
        <f>Tabla13[[#This Row],[Nº Expediente de la plataforma de contratación]]</f>
        <v>#VALUE!</v>
      </c>
      <c r="U770" s="134" t="e">
        <f>Tabla13[[#This Row],[Importe IVA ]]</f>
        <v>#VALUE!</v>
      </c>
      <c r="V770" s="134" t="e">
        <f>Tabla13[[#This Row],[Importe de adjudicación (IVA INCLUIDO)]]</f>
        <v>#VALUE!</v>
      </c>
      <c r="W770" s="137"/>
    </row>
    <row r="771" spans="10:23">
      <c r="J771" s="24"/>
      <c r="S771" s="203" t="e">
        <f>Tabla13[[#This Row],[Título del contrato]]&amp;Tabla13[[#This Row],[Nº Expediente de la plataforma de contratación]]</f>
        <v>#VALUE!</v>
      </c>
      <c r="T771" s="208" t="e">
        <f>Tabla13[[#This Row],[Nº Expediente de la plataforma de contratación]]</f>
        <v>#VALUE!</v>
      </c>
      <c r="U771" s="134" t="e">
        <f>Tabla13[[#This Row],[Importe IVA ]]</f>
        <v>#VALUE!</v>
      </c>
      <c r="V771" s="134" t="e">
        <f>Tabla13[[#This Row],[Importe de adjudicación (IVA INCLUIDO)]]</f>
        <v>#VALUE!</v>
      </c>
      <c r="W771" s="137"/>
    </row>
    <row r="772" spans="10:23">
      <c r="J772" s="24"/>
      <c r="S772" s="203" t="e">
        <f>Tabla13[[#This Row],[Título del contrato]]&amp;Tabla13[[#This Row],[Nº Expediente de la plataforma de contratación]]</f>
        <v>#VALUE!</v>
      </c>
      <c r="T772" s="208" t="e">
        <f>Tabla13[[#This Row],[Nº Expediente de la plataforma de contratación]]</f>
        <v>#VALUE!</v>
      </c>
      <c r="U772" s="134" t="e">
        <f>Tabla13[[#This Row],[Importe IVA ]]</f>
        <v>#VALUE!</v>
      </c>
      <c r="V772" s="134" t="e">
        <f>Tabla13[[#This Row],[Importe de adjudicación (IVA INCLUIDO)]]</f>
        <v>#VALUE!</v>
      </c>
      <c r="W772" s="137"/>
    </row>
    <row r="773" spans="10:23">
      <c r="J773" s="24"/>
      <c r="S773" s="203" t="e">
        <f>Tabla13[[#This Row],[Título del contrato]]&amp;Tabla13[[#This Row],[Nº Expediente de la plataforma de contratación]]</f>
        <v>#VALUE!</v>
      </c>
      <c r="T773" s="208" t="e">
        <f>Tabla13[[#This Row],[Nº Expediente de la plataforma de contratación]]</f>
        <v>#VALUE!</v>
      </c>
      <c r="U773" s="134" t="e">
        <f>Tabla13[[#This Row],[Importe IVA ]]</f>
        <v>#VALUE!</v>
      </c>
      <c r="V773" s="134" t="e">
        <f>Tabla13[[#This Row],[Importe de adjudicación (IVA INCLUIDO)]]</f>
        <v>#VALUE!</v>
      </c>
      <c r="W773" s="137"/>
    </row>
    <row r="774" spans="10:23">
      <c r="J774" s="24"/>
      <c r="S774" s="203" t="e">
        <f>Tabla13[[#This Row],[Título del contrato]]&amp;Tabla13[[#This Row],[Nº Expediente de la plataforma de contratación]]</f>
        <v>#VALUE!</v>
      </c>
      <c r="T774" s="208" t="e">
        <f>Tabla13[[#This Row],[Nº Expediente de la plataforma de contratación]]</f>
        <v>#VALUE!</v>
      </c>
      <c r="U774" s="134" t="e">
        <f>Tabla13[[#This Row],[Importe IVA ]]</f>
        <v>#VALUE!</v>
      </c>
      <c r="V774" s="134" t="e">
        <f>Tabla13[[#This Row],[Importe de adjudicación (IVA INCLUIDO)]]</f>
        <v>#VALUE!</v>
      </c>
      <c r="W774" s="137"/>
    </row>
    <row r="775" spans="10:23">
      <c r="J775" s="24"/>
      <c r="S775" s="203" t="e">
        <f>Tabla13[[#This Row],[Título del contrato]]&amp;Tabla13[[#This Row],[Nº Expediente de la plataforma de contratación]]</f>
        <v>#VALUE!</v>
      </c>
      <c r="T775" s="208" t="e">
        <f>Tabla13[[#This Row],[Nº Expediente de la plataforma de contratación]]</f>
        <v>#VALUE!</v>
      </c>
      <c r="U775" s="134" t="e">
        <f>Tabla13[[#This Row],[Importe IVA ]]</f>
        <v>#VALUE!</v>
      </c>
      <c r="V775" s="134" t="e">
        <f>Tabla13[[#This Row],[Importe de adjudicación (IVA INCLUIDO)]]</f>
        <v>#VALUE!</v>
      </c>
      <c r="W775" s="137"/>
    </row>
    <row r="776" spans="10:23">
      <c r="J776" s="24"/>
      <c r="S776" s="203" t="e">
        <f>Tabla13[[#This Row],[Título del contrato]]&amp;Tabla13[[#This Row],[Nº Expediente de la plataforma de contratación]]</f>
        <v>#VALUE!</v>
      </c>
      <c r="T776" s="208" t="e">
        <f>Tabla13[[#This Row],[Nº Expediente de la plataforma de contratación]]</f>
        <v>#VALUE!</v>
      </c>
      <c r="U776" s="134" t="e">
        <f>Tabla13[[#This Row],[Importe IVA ]]</f>
        <v>#VALUE!</v>
      </c>
      <c r="V776" s="134" t="e">
        <f>Tabla13[[#This Row],[Importe de adjudicación (IVA INCLUIDO)]]</f>
        <v>#VALUE!</v>
      </c>
      <c r="W776" s="137"/>
    </row>
    <row r="777" spans="10:23">
      <c r="J777" s="24"/>
      <c r="S777" s="203" t="e">
        <f>Tabla13[[#This Row],[Título del contrato]]&amp;Tabla13[[#This Row],[Nº Expediente de la plataforma de contratación]]</f>
        <v>#VALUE!</v>
      </c>
      <c r="T777" s="208" t="e">
        <f>Tabla13[[#This Row],[Nº Expediente de la plataforma de contratación]]</f>
        <v>#VALUE!</v>
      </c>
      <c r="U777" s="134" t="e">
        <f>Tabla13[[#This Row],[Importe IVA ]]</f>
        <v>#VALUE!</v>
      </c>
      <c r="V777" s="134" t="e">
        <f>Tabla13[[#This Row],[Importe de adjudicación (IVA INCLUIDO)]]</f>
        <v>#VALUE!</v>
      </c>
      <c r="W777" s="137"/>
    </row>
    <row r="778" spans="10:23">
      <c r="J778" s="24"/>
      <c r="S778" s="203" t="e">
        <f>Tabla13[[#This Row],[Título del contrato]]&amp;Tabla13[[#This Row],[Nº Expediente de la plataforma de contratación]]</f>
        <v>#VALUE!</v>
      </c>
      <c r="T778" s="208" t="e">
        <f>Tabla13[[#This Row],[Nº Expediente de la plataforma de contratación]]</f>
        <v>#VALUE!</v>
      </c>
      <c r="U778" s="134" t="e">
        <f>Tabla13[[#This Row],[Importe IVA ]]</f>
        <v>#VALUE!</v>
      </c>
      <c r="V778" s="134" t="e">
        <f>Tabla13[[#This Row],[Importe de adjudicación (IVA INCLUIDO)]]</f>
        <v>#VALUE!</v>
      </c>
      <c r="W778" s="137"/>
    </row>
    <row r="779" spans="10:23">
      <c r="J779" s="24"/>
      <c r="S779" s="203" t="e">
        <f>Tabla13[[#This Row],[Título del contrato]]&amp;Tabla13[[#This Row],[Nº Expediente de la plataforma de contratación]]</f>
        <v>#VALUE!</v>
      </c>
      <c r="T779" s="208" t="e">
        <f>Tabla13[[#This Row],[Nº Expediente de la plataforma de contratación]]</f>
        <v>#VALUE!</v>
      </c>
      <c r="U779" s="134" t="e">
        <f>Tabla13[[#This Row],[Importe IVA ]]</f>
        <v>#VALUE!</v>
      </c>
      <c r="V779" s="134" t="e">
        <f>Tabla13[[#This Row],[Importe de adjudicación (IVA INCLUIDO)]]</f>
        <v>#VALUE!</v>
      </c>
      <c r="W779" s="137"/>
    </row>
    <row r="780" spans="10:23">
      <c r="J780" s="24"/>
      <c r="S780" s="203" t="e">
        <f>Tabla13[[#This Row],[Título del contrato]]&amp;Tabla13[[#This Row],[Nº Expediente de la plataforma de contratación]]</f>
        <v>#VALUE!</v>
      </c>
      <c r="T780" s="208" t="e">
        <f>Tabla13[[#This Row],[Nº Expediente de la plataforma de contratación]]</f>
        <v>#VALUE!</v>
      </c>
      <c r="U780" s="134" t="e">
        <f>Tabla13[[#This Row],[Importe IVA ]]</f>
        <v>#VALUE!</v>
      </c>
      <c r="V780" s="134" t="e">
        <f>Tabla13[[#This Row],[Importe de adjudicación (IVA INCLUIDO)]]</f>
        <v>#VALUE!</v>
      </c>
      <c r="W780" s="137"/>
    </row>
    <row r="781" spans="10:23">
      <c r="J781" s="24"/>
      <c r="S781" s="203" t="e">
        <f>Tabla13[[#This Row],[Título del contrato]]&amp;Tabla13[[#This Row],[Nº Expediente de la plataforma de contratación]]</f>
        <v>#VALUE!</v>
      </c>
      <c r="T781" s="208" t="e">
        <f>Tabla13[[#This Row],[Nº Expediente de la plataforma de contratación]]</f>
        <v>#VALUE!</v>
      </c>
      <c r="U781" s="134" t="e">
        <f>Tabla13[[#This Row],[Importe IVA ]]</f>
        <v>#VALUE!</v>
      </c>
      <c r="V781" s="134" t="e">
        <f>Tabla13[[#This Row],[Importe de adjudicación (IVA INCLUIDO)]]</f>
        <v>#VALUE!</v>
      </c>
      <c r="W781" s="137"/>
    </row>
    <row r="782" spans="10:23">
      <c r="J782" s="24"/>
      <c r="S782" s="203" t="e">
        <f>Tabla13[[#This Row],[Título del contrato]]&amp;Tabla13[[#This Row],[Nº Expediente de la plataforma de contratación]]</f>
        <v>#VALUE!</v>
      </c>
      <c r="T782" s="208" t="e">
        <f>Tabla13[[#This Row],[Nº Expediente de la plataforma de contratación]]</f>
        <v>#VALUE!</v>
      </c>
      <c r="U782" s="134" t="e">
        <f>Tabla13[[#This Row],[Importe IVA ]]</f>
        <v>#VALUE!</v>
      </c>
      <c r="V782" s="134" t="e">
        <f>Tabla13[[#This Row],[Importe de adjudicación (IVA INCLUIDO)]]</f>
        <v>#VALUE!</v>
      </c>
      <c r="W782" s="137"/>
    </row>
    <row r="783" spans="10:23">
      <c r="J783" s="24"/>
      <c r="S783" s="203" t="e">
        <f>Tabla13[[#This Row],[Título del contrato]]&amp;Tabla13[[#This Row],[Nº Expediente de la plataforma de contratación]]</f>
        <v>#VALUE!</v>
      </c>
      <c r="T783" s="208" t="e">
        <f>Tabla13[[#This Row],[Nº Expediente de la plataforma de contratación]]</f>
        <v>#VALUE!</v>
      </c>
      <c r="U783" s="134" t="e">
        <f>Tabla13[[#This Row],[Importe IVA ]]</f>
        <v>#VALUE!</v>
      </c>
      <c r="V783" s="134" t="e">
        <f>Tabla13[[#This Row],[Importe de adjudicación (IVA INCLUIDO)]]</f>
        <v>#VALUE!</v>
      </c>
      <c r="W783" s="137"/>
    </row>
    <row r="784" spans="10:23">
      <c r="J784" s="24"/>
      <c r="S784" s="203" t="e">
        <f>Tabla13[[#This Row],[Título del contrato]]&amp;Tabla13[[#This Row],[Nº Expediente de la plataforma de contratación]]</f>
        <v>#VALUE!</v>
      </c>
      <c r="T784" s="208" t="e">
        <f>Tabla13[[#This Row],[Nº Expediente de la plataforma de contratación]]</f>
        <v>#VALUE!</v>
      </c>
      <c r="U784" s="134" t="e">
        <f>Tabla13[[#This Row],[Importe IVA ]]</f>
        <v>#VALUE!</v>
      </c>
      <c r="V784" s="134" t="e">
        <f>Tabla13[[#This Row],[Importe de adjudicación (IVA INCLUIDO)]]</f>
        <v>#VALUE!</v>
      </c>
      <c r="W784" s="137"/>
    </row>
    <row r="785" spans="10:23">
      <c r="J785" s="24"/>
      <c r="S785" s="203" t="e">
        <f>Tabla13[[#This Row],[Título del contrato]]&amp;Tabla13[[#This Row],[Nº Expediente de la plataforma de contratación]]</f>
        <v>#VALUE!</v>
      </c>
      <c r="T785" s="208" t="e">
        <f>Tabla13[[#This Row],[Nº Expediente de la plataforma de contratación]]</f>
        <v>#VALUE!</v>
      </c>
      <c r="U785" s="134" t="e">
        <f>Tabla13[[#This Row],[Importe IVA ]]</f>
        <v>#VALUE!</v>
      </c>
      <c r="V785" s="134" t="e">
        <f>Tabla13[[#This Row],[Importe de adjudicación (IVA INCLUIDO)]]</f>
        <v>#VALUE!</v>
      </c>
      <c r="W785" s="137"/>
    </row>
    <row r="786" spans="10:23">
      <c r="J786" s="24"/>
      <c r="S786" s="203" t="e">
        <f>Tabla13[[#This Row],[Título del contrato]]&amp;Tabla13[[#This Row],[Nº Expediente de la plataforma de contratación]]</f>
        <v>#VALUE!</v>
      </c>
      <c r="T786" s="208" t="e">
        <f>Tabla13[[#This Row],[Nº Expediente de la plataforma de contratación]]</f>
        <v>#VALUE!</v>
      </c>
      <c r="U786" s="134" t="e">
        <f>Tabla13[[#This Row],[Importe IVA ]]</f>
        <v>#VALUE!</v>
      </c>
      <c r="V786" s="134" t="e">
        <f>Tabla13[[#This Row],[Importe de adjudicación (IVA INCLUIDO)]]</f>
        <v>#VALUE!</v>
      </c>
      <c r="W786" s="137"/>
    </row>
    <row r="787" spans="10:23">
      <c r="J787" s="24"/>
      <c r="S787" s="203" t="e">
        <f>Tabla13[[#This Row],[Título del contrato]]&amp;Tabla13[[#This Row],[Nº Expediente de la plataforma de contratación]]</f>
        <v>#VALUE!</v>
      </c>
      <c r="T787" s="208" t="e">
        <f>Tabla13[[#This Row],[Nº Expediente de la plataforma de contratación]]</f>
        <v>#VALUE!</v>
      </c>
      <c r="U787" s="134" t="e">
        <f>Tabla13[[#This Row],[Importe IVA ]]</f>
        <v>#VALUE!</v>
      </c>
      <c r="V787" s="134" t="e">
        <f>Tabla13[[#This Row],[Importe de adjudicación (IVA INCLUIDO)]]</f>
        <v>#VALUE!</v>
      </c>
      <c r="W787" s="137"/>
    </row>
    <row r="788" spans="10:23">
      <c r="J788" s="24"/>
      <c r="S788" s="203" t="e">
        <f>Tabla13[[#This Row],[Título del contrato]]&amp;Tabla13[[#This Row],[Nº Expediente de la plataforma de contratación]]</f>
        <v>#VALUE!</v>
      </c>
      <c r="T788" s="208" t="e">
        <f>Tabla13[[#This Row],[Nº Expediente de la plataforma de contratación]]</f>
        <v>#VALUE!</v>
      </c>
      <c r="U788" s="134" t="e">
        <f>Tabla13[[#This Row],[Importe IVA ]]</f>
        <v>#VALUE!</v>
      </c>
      <c r="V788" s="134" t="e">
        <f>Tabla13[[#This Row],[Importe de adjudicación (IVA INCLUIDO)]]</f>
        <v>#VALUE!</v>
      </c>
      <c r="W788" s="137"/>
    </row>
    <row r="789" spans="10:23">
      <c r="J789" s="24"/>
      <c r="S789" s="203" t="e">
        <f>Tabla13[[#This Row],[Título del contrato]]&amp;Tabla13[[#This Row],[Nº Expediente de la plataforma de contratación]]</f>
        <v>#VALUE!</v>
      </c>
      <c r="T789" s="208" t="e">
        <f>Tabla13[[#This Row],[Nº Expediente de la plataforma de contratación]]</f>
        <v>#VALUE!</v>
      </c>
      <c r="U789" s="134" t="e">
        <f>Tabla13[[#This Row],[Importe IVA ]]</f>
        <v>#VALUE!</v>
      </c>
      <c r="V789" s="134" t="e">
        <f>Tabla13[[#This Row],[Importe de adjudicación (IVA INCLUIDO)]]</f>
        <v>#VALUE!</v>
      </c>
      <c r="W789" s="137"/>
    </row>
    <row r="790" spans="10:23">
      <c r="J790" s="24"/>
      <c r="S790" s="203" t="e">
        <f>Tabla13[[#This Row],[Título del contrato]]&amp;Tabla13[[#This Row],[Nº Expediente de la plataforma de contratación]]</f>
        <v>#VALUE!</v>
      </c>
      <c r="T790" s="208" t="e">
        <f>Tabla13[[#This Row],[Nº Expediente de la plataforma de contratación]]</f>
        <v>#VALUE!</v>
      </c>
      <c r="U790" s="134" t="e">
        <f>Tabla13[[#This Row],[Importe IVA ]]</f>
        <v>#VALUE!</v>
      </c>
      <c r="V790" s="134" t="e">
        <f>Tabla13[[#This Row],[Importe de adjudicación (IVA INCLUIDO)]]</f>
        <v>#VALUE!</v>
      </c>
      <c r="W790" s="137"/>
    </row>
    <row r="791" spans="10:23">
      <c r="J791" s="24"/>
      <c r="S791" s="203" t="e">
        <f>Tabla13[[#This Row],[Título del contrato]]&amp;Tabla13[[#This Row],[Nº Expediente de la plataforma de contratación]]</f>
        <v>#VALUE!</v>
      </c>
      <c r="T791" s="208" t="e">
        <f>Tabla13[[#This Row],[Nº Expediente de la plataforma de contratación]]</f>
        <v>#VALUE!</v>
      </c>
      <c r="U791" s="134" t="e">
        <f>Tabla13[[#This Row],[Importe IVA ]]</f>
        <v>#VALUE!</v>
      </c>
      <c r="V791" s="134" t="e">
        <f>Tabla13[[#This Row],[Importe de adjudicación (IVA INCLUIDO)]]</f>
        <v>#VALUE!</v>
      </c>
      <c r="W791" s="137"/>
    </row>
    <row r="792" spans="10:23">
      <c r="J792" s="24"/>
      <c r="S792" s="203" t="e">
        <f>Tabla13[[#This Row],[Título del contrato]]&amp;Tabla13[[#This Row],[Nº Expediente de la plataforma de contratación]]</f>
        <v>#VALUE!</v>
      </c>
      <c r="T792" s="208" t="e">
        <f>Tabla13[[#This Row],[Nº Expediente de la plataforma de contratación]]</f>
        <v>#VALUE!</v>
      </c>
      <c r="U792" s="134" t="e">
        <f>Tabla13[[#This Row],[Importe IVA ]]</f>
        <v>#VALUE!</v>
      </c>
      <c r="V792" s="134" t="e">
        <f>Tabla13[[#This Row],[Importe de adjudicación (IVA INCLUIDO)]]</f>
        <v>#VALUE!</v>
      </c>
      <c r="W792" s="137"/>
    </row>
    <row r="793" spans="10:23">
      <c r="J793" s="24"/>
      <c r="S793" s="203" t="e">
        <f>Tabla13[[#This Row],[Título del contrato]]&amp;Tabla13[[#This Row],[Nº Expediente de la plataforma de contratación]]</f>
        <v>#VALUE!</v>
      </c>
      <c r="T793" s="208" t="e">
        <f>Tabla13[[#This Row],[Nº Expediente de la plataforma de contratación]]</f>
        <v>#VALUE!</v>
      </c>
      <c r="U793" s="134" t="e">
        <f>Tabla13[[#This Row],[Importe IVA ]]</f>
        <v>#VALUE!</v>
      </c>
      <c r="V793" s="134" t="e">
        <f>Tabla13[[#This Row],[Importe de adjudicación (IVA INCLUIDO)]]</f>
        <v>#VALUE!</v>
      </c>
      <c r="W793" s="137"/>
    </row>
    <row r="794" spans="10:23">
      <c r="J794" s="24"/>
      <c r="S794" s="203" t="e">
        <f>Tabla13[[#This Row],[Título del contrato]]&amp;Tabla13[[#This Row],[Nº Expediente de la plataforma de contratación]]</f>
        <v>#VALUE!</v>
      </c>
      <c r="T794" s="208" t="e">
        <f>Tabla13[[#This Row],[Nº Expediente de la plataforma de contratación]]</f>
        <v>#VALUE!</v>
      </c>
      <c r="U794" s="134" t="e">
        <f>Tabla13[[#This Row],[Importe IVA ]]</f>
        <v>#VALUE!</v>
      </c>
      <c r="V794" s="134" t="e">
        <f>Tabla13[[#This Row],[Importe de adjudicación (IVA INCLUIDO)]]</f>
        <v>#VALUE!</v>
      </c>
      <c r="W794" s="137"/>
    </row>
    <row r="795" spans="10:23">
      <c r="J795" s="24"/>
      <c r="S795" s="203" t="e">
        <f>Tabla13[[#This Row],[Título del contrato]]&amp;Tabla13[[#This Row],[Nº Expediente de la plataforma de contratación]]</f>
        <v>#VALUE!</v>
      </c>
      <c r="T795" s="208" t="e">
        <f>Tabla13[[#This Row],[Nº Expediente de la plataforma de contratación]]</f>
        <v>#VALUE!</v>
      </c>
      <c r="U795" s="134" t="e">
        <f>Tabla13[[#This Row],[Importe IVA ]]</f>
        <v>#VALUE!</v>
      </c>
      <c r="V795" s="134" t="e">
        <f>Tabla13[[#This Row],[Importe de adjudicación (IVA INCLUIDO)]]</f>
        <v>#VALUE!</v>
      </c>
      <c r="W795" s="137"/>
    </row>
    <row r="796" spans="10:23">
      <c r="J796" s="24"/>
      <c r="S796" s="203" t="e">
        <f>Tabla13[[#This Row],[Título del contrato]]&amp;Tabla13[[#This Row],[Nº Expediente de la plataforma de contratación]]</f>
        <v>#VALUE!</v>
      </c>
      <c r="T796" s="208" t="e">
        <f>Tabla13[[#This Row],[Nº Expediente de la plataforma de contratación]]</f>
        <v>#VALUE!</v>
      </c>
      <c r="U796" s="134" t="e">
        <f>Tabla13[[#This Row],[Importe IVA ]]</f>
        <v>#VALUE!</v>
      </c>
      <c r="V796" s="134" t="e">
        <f>Tabla13[[#This Row],[Importe de adjudicación (IVA INCLUIDO)]]</f>
        <v>#VALUE!</v>
      </c>
      <c r="W796" s="137"/>
    </row>
    <row r="797" spans="10:23">
      <c r="J797" s="24"/>
      <c r="S797" s="203" t="e">
        <f>Tabla13[[#This Row],[Título del contrato]]&amp;Tabla13[[#This Row],[Nº Expediente de la plataforma de contratación]]</f>
        <v>#VALUE!</v>
      </c>
      <c r="T797" s="208" t="e">
        <f>Tabla13[[#This Row],[Nº Expediente de la plataforma de contratación]]</f>
        <v>#VALUE!</v>
      </c>
      <c r="U797" s="134" t="e">
        <f>Tabla13[[#This Row],[Importe IVA ]]</f>
        <v>#VALUE!</v>
      </c>
      <c r="V797" s="134" t="e">
        <f>Tabla13[[#This Row],[Importe de adjudicación (IVA INCLUIDO)]]</f>
        <v>#VALUE!</v>
      </c>
      <c r="W797" s="137"/>
    </row>
    <row r="798" spans="10:23">
      <c r="J798" s="24"/>
      <c r="S798" s="203" t="e">
        <f>Tabla13[[#This Row],[Título del contrato]]&amp;Tabla13[[#This Row],[Nº Expediente de la plataforma de contratación]]</f>
        <v>#VALUE!</v>
      </c>
      <c r="T798" s="208" t="e">
        <f>Tabla13[[#This Row],[Nº Expediente de la plataforma de contratación]]</f>
        <v>#VALUE!</v>
      </c>
      <c r="U798" s="134" t="e">
        <f>Tabla13[[#This Row],[Importe IVA ]]</f>
        <v>#VALUE!</v>
      </c>
      <c r="V798" s="134" t="e">
        <f>Tabla13[[#This Row],[Importe de adjudicación (IVA INCLUIDO)]]</f>
        <v>#VALUE!</v>
      </c>
      <c r="W798" s="137"/>
    </row>
    <row r="799" spans="10:23">
      <c r="J799" s="24"/>
      <c r="S799" s="203" t="e">
        <f>Tabla13[[#This Row],[Título del contrato]]&amp;Tabla13[[#This Row],[Nº Expediente de la plataforma de contratación]]</f>
        <v>#VALUE!</v>
      </c>
      <c r="T799" s="208" t="e">
        <f>Tabla13[[#This Row],[Nº Expediente de la plataforma de contratación]]</f>
        <v>#VALUE!</v>
      </c>
      <c r="U799" s="134" t="e">
        <f>Tabla13[[#This Row],[Importe IVA ]]</f>
        <v>#VALUE!</v>
      </c>
      <c r="V799" s="134" t="e">
        <f>Tabla13[[#This Row],[Importe de adjudicación (IVA INCLUIDO)]]</f>
        <v>#VALUE!</v>
      </c>
      <c r="W799" s="137"/>
    </row>
    <row r="800" spans="10:23">
      <c r="J800" s="24"/>
      <c r="S800" s="203" t="e">
        <f>Tabla13[[#This Row],[Título del contrato]]&amp;Tabla13[[#This Row],[Nº Expediente de la plataforma de contratación]]</f>
        <v>#VALUE!</v>
      </c>
      <c r="T800" s="208" t="e">
        <f>Tabla13[[#This Row],[Nº Expediente de la plataforma de contratación]]</f>
        <v>#VALUE!</v>
      </c>
      <c r="U800" s="134" t="e">
        <f>Tabla13[[#This Row],[Importe IVA ]]</f>
        <v>#VALUE!</v>
      </c>
      <c r="V800" s="134" t="e">
        <f>Tabla13[[#This Row],[Importe de adjudicación (IVA INCLUIDO)]]</f>
        <v>#VALUE!</v>
      </c>
      <c r="W800" s="137"/>
    </row>
    <row r="801" spans="10:23">
      <c r="J801" s="24"/>
      <c r="S801" s="203" t="e">
        <f>Tabla13[[#This Row],[Título del contrato]]&amp;Tabla13[[#This Row],[Nº Expediente de la plataforma de contratación]]</f>
        <v>#VALUE!</v>
      </c>
      <c r="T801" s="208" t="e">
        <f>Tabla13[[#This Row],[Nº Expediente de la plataforma de contratación]]</f>
        <v>#VALUE!</v>
      </c>
      <c r="U801" s="134" t="e">
        <f>Tabla13[[#This Row],[Importe IVA ]]</f>
        <v>#VALUE!</v>
      </c>
      <c r="V801" s="134" t="e">
        <f>Tabla13[[#This Row],[Importe de adjudicación (IVA INCLUIDO)]]</f>
        <v>#VALUE!</v>
      </c>
      <c r="W801" s="137"/>
    </row>
    <row r="802" spans="10:23">
      <c r="J802" s="24"/>
      <c r="S802" s="203" t="e">
        <f>Tabla13[[#This Row],[Título del contrato]]&amp;Tabla13[[#This Row],[Nº Expediente de la plataforma de contratación]]</f>
        <v>#VALUE!</v>
      </c>
      <c r="T802" s="208" t="e">
        <f>Tabla13[[#This Row],[Nº Expediente de la plataforma de contratación]]</f>
        <v>#VALUE!</v>
      </c>
      <c r="U802" s="134" t="e">
        <f>Tabla13[[#This Row],[Importe IVA ]]</f>
        <v>#VALUE!</v>
      </c>
      <c r="V802" s="134" t="e">
        <f>Tabla13[[#This Row],[Importe de adjudicación (IVA INCLUIDO)]]</f>
        <v>#VALUE!</v>
      </c>
      <c r="W802" s="137"/>
    </row>
    <row r="803" spans="10:23">
      <c r="J803" s="24"/>
      <c r="S803" s="203" t="e">
        <f>Tabla13[[#This Row],[Título del contrato]]&amp;Tabla13[[#This Row],[Nº Expediente de la plataforma de contratación]]</f>
        <v>#VALUE!</v>
      </c>
      <c r="T803" s="208" t="e">
        <f>Tabla13[[#This Row],[Nº Expediente de la plataforma de contratación]]</f>
        <v>#VALUE!</v>
      </c>
      <c r="U803" s="134" t="e">
        <f>Tabla13[[#This Row],[Importe IVA ]]</f>
        <v>#VALUE!</v>
      </c>
      <c r="V803" s="134" t="e">
        <f>Tabla13[[#This Row],[Importe de adjudicación (IVA INCLUIDO)]]</f>
        <v>#VALUE!</v>
      </c>
      <c r="W803" s="137"/>
    </row>
    <row r="804" spans="10:23">
      <c r="J804" s="24"/>
      <c r="S804" s="203" t="e">
        <f>Tabla13[[#This Row],[Título del contrato]]&amp;Tabla13[[#This Row],[Nº Expediente de la plataforma de contratación]]</f>
        <v>#VALUE!</v>
      </c>
      <c r="T804" s="208" t="e">
        <f>Tabla13[[#This Row],[Nº Expediente de la plataforma de contratación]]</f>
        <v>#VALUE!</v>
      </c>
      <c r="U804" s="134" t="e">
        <f>Tabla13[[#This Row],[Importe IVA ]]</f>
        <v>#VALUE!</v>
      </c>
      <c r="V804" s="134" t="e">
        <f>Tabla13[[#This Row],[Importe de adjudicación (IVA INCLUIDO)]]</f>
        <v>#VALUE!</v>
      </c>
      <c r="W804" s="137"/>
    </row>
    <row r="805" spans="10:23">
      <c r="J805" s="24"/>
      <c r="S805" s="203" t="e">
        <f>Tabla13[[#This Row],[Título del contrato]]&amp;Tabla13[[#This Row],[Nº Expediente de la plataforma de contratación]]</f>
        <v>#VALUE!</v>
      </c>
      <c r="T805" s="208" t="e">
        <f>Tabla13[[#This Row],[Nº Expediente de la plataforma de contratación]]</f>
        <v>#VALUE!</v>
      </c>
      <c r="U805" s="134" t="e">
        <f>Tabla13[[#This Row],[Importe IVA ]]</f>
        <v>#VALUE!</v>
      </c>
      <c r="V805" s="134" t="e">
        <f>Tabla13[[#This Row],[Importe de adjudicación (IVA INCLUIDO)]]</f>
        <v>#VALUE!</v>
      </c>
      <c r="W805" s="137"/>
    </row>
    <row r="806" spans="10:23">
      <c r="J806" s="24"/>
      <c r="S806" s="203" t="e">
        <f>Tabla13[[#This Row],[Título del contrato]]&amp;Tabla13[[#This Row],[Nº Expediente de la plataforma de contratación]]</f>
        <v>#VALUE!</v>
      </c>
      <c r="T806" s="208" t="e">
        <f>Tabla13[[#This Row],[Nº Expediente de la plataforma de contratación]]</f>
        <v>#VALUE!</v>
      </c>
      <c r="U806" s="134" t="e">
        <f>Tabla13[[#This Row],[Importe IVA ]]</f>
        <v>#VALUE!</v>
      </c>
      <c r="V806" s="134" t="e">
        <f>Tabla13[[#This Row],[Importe de adjudicación (IVA INCLUIDO)]]</f>
        <v>#VALUE!</v>
      </c>
      <c r="W806" s="137"/>
    </row>
    <row r="807" spans="10:23">
      <c r="J807" s="24"/>
      <c r="S807" s="203" t="e">
        <f>Tabla13[[#This Row],[Título del contrato]]&amp;Tabla13[[#This Row],[Nº Expediente de la plataforma de contratación]]</f>
        <v>#VALUE!</v>
      </c>
      <c r="T807" s="208" t="e">
        <f>Tabla13[[#This Row],[Nº Expediente de la plataforma de contratación]]</f>
        <v>#VALUE!</v>
      </c>
      <c r="U807" s="134" t="e">
        <f>Tabla13[[#This Row],[Importe IVA ]]</f>
        <v>#VALUE!</v>
      </c>
      <c r="V807" s="134" t="e">
        <f>Tabla13[[#This Row],[Importe de adjudicación (IVA INCLUIDO)]]</f>
        <v>#VALUE!</v>
      </c>
      <c r="W807" s="137"/>
    </row>
    <row r="808" spans="10:23">
      <c r="J808" s="24"/>
      <c r="S808" s="203" t="e">
        <f>Tabla13[[#This Row],[Título del contrato]]&amp;Tabla13[[#This Row],[Nº Expediente de la plataforma de contratación]]</f>
        <v>#VALUE!</v>
      </c>
      <c r="T808" s="208" t="e">
        <f>Tabla13[[#This Row],[Nº Expediente de la plataforma de contratación]]</f>
        <v>#VALUE!</v>
      </c>
      <c r="U808" s="134" t="e">
        <f>Tabla13[[#This Row],[Importe IVA ]]</f>
        <v>#VALUE!</v>
      </c>
      <c r="V808" s="134" t="e">
        <f>Tabla13[[#This Row],[Importe de adjudicación (IVA INCLUIDO)]]</f>
        <v>#VALUE!</v>
      </c>
      <c r="W808" s="137"/>
    </row>
    <row r="809" spans="10:23">
      <c r="J809" s="24"/>
      <c r="S809" s="203" t="e">
        <f>Tabla13[[#This Row],[Título del contrato]]&amp;Tabla13[[#This Row],[Nº Expediente de la plataforma de contratación]]</f>
        <v>#VALUE!</v>
      </c>
      <c r="T809" s="208" t="e">
        <f>Tabla13[[#This Row],[Nº Expediente de la plataforma de contratación]]</f>
        <v>#VALUE!</v>
      </c>
      <c r="U809" s="134" t="e">
        <f>Tabla13[[#This Row],[Importe IVA ]]</f>
        <v>#VALUE!</v>
      </c>
      <c r="V809" s="134" t="e">
        <f>Tabla13[[#This Row],[Importe de adjudicación (IVA INCLUIDO)]]</f>
        <v>#VALUE!</v>
      </c>
      <c r="W809" s="137"/>
    </row>
    <row r="810" spans="10:23">
      <c r="J810" s="24"/>
      <c r="S810" s="203" t="e">
        <f>Tabla13[[#This Row],[Título del contrato]]&amp;Tabla13[[#This Row],[Nº Expediente de la plataforma de contratación]]</f>
        <v>#VALUE!</v>
      </c>
      <c r="T810" s="208" t="e">
        <f>Tabla13[[#This Row],[Nº Expediente de la plataforma de contratación]]</f>
        <v>#VALUE!</v>
      </c>
      <c r="U810" s="134" t="e">
        <f>Tabla13[[#This Row],[Importe IVA ]]</f>
        <v>#VALUE!</v>
      </c>
      <c r="V810" s="134" t="e">
        <f>Tabla13[[#This Row],[Importe de adjudicación (IVA INCLUIDO)]]</f>
        <v>#VALUE!</v>
      </c>
      <c r="W810" s="137"/>
    </row>
    <row r="811" spans="10:23">
      <c r="J811" s="24"/>
      <c r="S811" s="203" t="e">
        <f>Tabla13[[#This Row],[Título del contrato]]&amp;Tabla13[[#This Row],[Nº Expediente de la plataforma de contratación]]</f>
        <v>#VALUE!</v>
      </c>
      <c r="T811" s="208" t="e">
        <f>Tabla13[[#This Row],[Nº Expediente de la plataforma de contratación]]</f>
        <v>#VALUE!</v>
      </c>
      <c r="U811" s="134" t="e">
        <f>Tabla13[[#This Row],[Importe IVA ]]</f>
        <v>#VALUE!</v>
      </c>
      <c r="V811" s="134" t="e">
        <f>Tabla13[[#This Row],[Importe de adjudicación (IVA INCLUIDO)]]</f>
        <v>#VALUE!</v>
      </c>
      <c r="W811" s="137"/>
    </row>
    <row r="812" spans="10:23">
      <c r="J812" s="24"/>
      <c r="S812" s="203" t="e">
        <f>Tabla13[[#This Row],[Título del contrato]]&amp;Tabla13[[#This Row],[Nº Expediente de la plataforma de contratación]]</f>
        <v>#VALUE!</v>
      </c>
      <c r="T812" s="208" t="e">
        <f>Tabla13[[#This Row],[Nº Expediente de la plataforma de contratación]]</f>
        <v>#VALUE!</v>
      </c>
      <c r="U812" s="134" t="e">
        <f>Tabla13[[#This Row],[Importe IVA ]]</f>
        <v>#VALUE!</v>
      </c>
      <c r="V812" s="134" t="e">
        <f>Tabla13[[#This Row],[Importe de adjudicación (IVA INCLUIDO)]]</f>
        <v>#VALUE!</v>
      </c>
      <c r="W812" s="137"/>
    </row>
    <row r="813" spans="10:23">
      <c r="J813" s="24"/>
      <c r="S813" s="203" t="e">
        <f>Tabla13[[#This Row],[Título del contrato]]&amp;Tabla13[[#This Row],[Nº Expediente de la plataforma de contratación]]</f>
        <v>#VALUE!</v>
      </c>
      <c r="T813" s="208" t="e">
        <f>Tabla13[[#This Row],[Nº Expediente de la plataforma de contratación]]</f>
        <v>#VALUE!</v>
      </c>
      <c r="U813" s="134" t="e">
        <f>Tabla13[[#This Row],[Importe IVA ]]</f>
        <v>#VALUE!</v>
      </c>
      <c r="V813" s="134" t="e">
        <f>Tabla13[[#This Row],[Importe de adjudicación (IVA INCLUIDO)]]</f>
        <v>#VALUE!</v>
      </c>
      <c r="W813" s="137"/>
    </row>
    <row r="814" spans="10:23">
      <c r="J814" s="24"/>
      <c r="S814" s="203" t="e">
        <f>Tabla13[[#This Row],[Título del contrato]]&amp;Tabla13[[#This Row],[Nº Expediente de la plataforma de contratación]]</f>
        <v>#VALUE!</v>
      </c>
      <c r="T814" s="208" t="e">
        <f>Tabla13[[#This Row],[Nº Expediente de la plataforma de contratación]]</f>
        <v>#VALUE!</v>
      </c>
      <c r="U814" s="134" t="e">
        <f>Tabla13[[#This Row],[Importe IVA ]]</f>
        <v>#VALUE!</v>
      </c>
      <c r="V814" s="134" t="e">
        <f>Tabla13[[#This Row],[Importe de adjudicación (IVA INCLUIDO)]]</f>
        <v>#VALUE!</v>
      </c>
      <c r="W814" s="137"/>
    </row>
    <row r="815" spans="10:23">
      <c r="J815" s="24"/>
      <c r="S815" s="203" t="e">
        <f>Tabla13[[#This Row],[Título del contrato]]&amp;Tabla13[[#This Row],[Nº Expediente de la plataforma de contratación]]</f>
        <v>#VALUE!</v>
      </c>
      <c r="T815" s="208" t="e">
        <f>Tabla13[[#This Row],[Nº Expediente de la plataforma de contratación]]</f>
        <v>#VALUE!</v>
      </c>
      <c r="U815" s="134" t="e">
        <f>Tabla13[[#This Row],[Importe IVA ]]</f>
        <v>#VALUE!</v>
      </c>
      <c r="V815" s="134" t="e">
        <f>Tabla13[[#This Row],[Importe de adjudicación (IVA INCLUIDO)]]</f>
        <v>#VALUE!</v>
      </c>
      <c r="W815" s="137"/>
    </row>
    <row r="816" spans="10:23">
      <c r="J816" s="24"/>
      <c r="S816" s="203" t="e">
        <f>Tabla13[[#This Row],[Título del contrato]]&amp;Tabla13[[#This Row],[Nº Expediente de la plataforma de contratación]]</f>
        <v>#VALUE!</v>
      </c>
      <c r="T816" s="208" t="e">
        <f>Tabla13[[#This Row],[Nº Expediente de la plataforma de contratación]]</f>
        <v>#VALUE!</v>
      </c>
      <c r="U816" s="134" t="e">
        <f>Tabla13[[#This Row],[Importe IVA ]]</f>
        <v>#VALUE!</v>
      </c>
      <c r="V816" s="134" t="e">
        <f>Tabla13[[#This Row],[Importe de adjudicación (IVA INCLUIDO)]]</f>
        <v>#VALUE!</v>
      </c>
      <c r="W816" s="137"/>
    </row>
    <row r="817" spans="10:23">
      <c r="J817" s="24"/>
      <c r="S817" s="203" t="e">
        <f>Tabla13[[#This Row],[Título del contrato]]&amp;Tabla13[[#This Row],[Nº Expediente de la plataforma de contratación]]</f>
        <v>#VALUE!</v>
      </c>
      <c r="T817" s="208" t="e">
        <f>Tabla13[[#This Row],[Nº Expediente de la plataforma de contratación]]</f>
        <v>#VALUE!</v>
      </c>
      <c r="U817" s="134" t="e">
        <f>Tabla13[[#This Row],[Importe IVA ]]</f>
        <v>#VALUE!</v>
      </c>
      <c r="V817" s="134" t="e">
        <f>Tabla13[[#This Row],[Importe de adjudicación (IVA INCLUIDO)]]</f>
        <v>#VALUE!</v>
      </c>
      <c r="W817" s="137"/>
    </row>
    <row r="818" spans="10:23">
      <c r="J818" s="24"/>
      <c r="S818" s="203" t="e">
        <f>Tabla13[[#This Row],[Título del contrato]]&amp;Tabla13[[#This Row],[Nº Expediente de la plataforma de contratación]]</f>
        <v>#VALUE!</v>
      </c>
      <c r="T818" s="208" t="e">
        <f>Tabla13[[#This Row],[Nº Expediente de la plataforma de contratación]]</f>
        <v>#VALUE!</v>
      </c>
      <c r="U818" s="134" t="e">
        <f>Tabla13[[#This Row],[Importe IVA ]]</f>
        <v>#VALUE!</v>
      </c>
      <c r="V818" s="134" t="e">
        <f>Tabla13[[#This Row],[Importe de adjudicación (IVA INCLUIDO)]]</f>
        <v>#VALUE!</v>
      </c>
      <c r="W818" s="137"/>
    </row>
    <row r="819" spans="10:23">
      <c r="J819" s="24"/>
      <c r="S819" s="203" t="e">
        <f>Tabla13[[#This Row],[Título del contrato]]&amp;Tabla13[[#This Row],[Nº Expediente de la plataforma de contratación]]</f>
        <v>#VALUE!</v>
      </c>
      <c r="T819" s="208" t="e">
        <f>Tabla13[[#This Row],[Nº Expediente de la plataforma de contratación]]</f>
        <v>#VALUE!</v>
      </c>
      <c r="U819" s="134" t="e">
        <f>Tabla13[[#This Row],[Importe IVA ]]</f>
        <v>#VALUE!</v>
      </c>
      <c r="V819" s="134" t="e">
        <f>Tabla13[[#This Row],[Importe de adjudicación (IVA INCLUIDO)]]</f>
        <v>#VALUE!</v>
      </c>
      <c r="W819" s="137"/>
    </row>
    <row r="820" spans="10:23">
      <c r="J820" s="24"/>
      <c r="S820" s="203" t="e">
        <f>Tabla13[[#This Row],[Título del contrato]]&amp;Tabla13[[#This Row],[Nº Expediente de la plataforma de contratación]]</f>
        <v>#VALUE!</v>
      </c>
      <c r="T820" s="208" t="e">
        <f>Tabla13[[#This Row],[Nº Expediente de la plataforma de contratación]]</f>
        <v>#VALUE!</v>
      </c>
      <c r="U820" s="134" t="e">
        <f>Tabla13[[#This Row],[Importe IVA ]]</f>
        <v>#VALUE!</v>
      </c>
      <c r="V820" s="134" t="e">
        <f>Tabla13[[#This Row],[Importe de adjudicación (IVA INCLUIDO)]]</f>
        <v>#VALUE!</v>
      </c>
      <c r="W820" s="137"/>
    </row>
    <row r="821" spans="10:23">
      <c r="J821" s="24"/>
      <c r="S821" s="203" t="e">
        <f>Tabla13[[#This Row],[Título del contrato]]&amp;Tabla13[[#This Row],[Nº Expediente de la plataforma de contratación]]</f>
        <v>#VALUE!</v>
      </c>
      <c r="T821" s="208" t="e">
        <f>Tabla13[[#This Row],[Nº Expediente de la plataforma de contratación]]</f>
        <v>#VALUE!</v>
      </c>
      <c r="U821" s="134" t="e">
        <f>Tabla13[[#This Row],[Importe IVA ]]</f>
        <v>#VALUE!</v>
      </c>
      <c r="V821" s="134" t="e">
        <f>Tabla13[[#This Row],[Importe de adjudicación (IVA INCLUIDO)]]</f>
        <v>#VALUE!</v>
      </c>
      <c r="W821" s="137"/>
    </row>
    <row r="822" spans="10:23">
      <c r="J822" s="24"/>
      <c r="S822" s="203" t="e">
        <f>Tabla13[[#This Row],[Título del contrato]]&amp;Tabla13[[#This Row],[Nº Expediente de la plataforma de contratación]]</f>
        <v>#VALUE!</v>
      </c>
      <c r="T822" s="208" t="e">
        <f>Tabla13[[#This Row],[Nº Expediente de la plataforma de contratación]]</f>
        <v>#VALUE!</v>
      </c>
      <c r="U822" s="134" t="e">
        <f>Tabla13[[#This Row],[Importe IVA ]]</f>
        <v>#VALUE!</v>
      </c>
      <c r="V822" s="134" t="e">
        <f>Tabla13[[#This Row],[Importe de adjudicación (IVA INCLUIDO)]]</f>
        <v>#VALUE!</v>
      </c>
      <c r="W822" s="137"/>
    </row>
    <row r="823" spans="10:23">
      <c r="J823" s="24"/>
      <c r="S823" s="203" t="e">
        <f>Tabla13[[#This Row],[Título del contrato]]&amp;Tabla13[[#This Row],[Nº Expediente de la plataforma de contratación]]</f>
        <v>#VALUE!</v>
      </c>
      <c r="T823" s="208" t="e">
        <f>Tabla13[[#This Row],[Nº Expediente de la plataforma de contratación]]</f>
        <v>#VALUE!</v>
      </c>
      <c r="U823" s="134" t="e">
        <f>Tabla13[[#This Row],[Importe IVA ]]</f>
        <v>#VALUE!</v>
      </c>
      <c r="V823" s="134" t="e">
        <f>Tabla13[[#This Row],[Importe de adjudicación (IVA INCLUIDO)]]</f>
        <v>#VALUE!</v>
      </c>
      <c r="W823" s="137"/>
    </row>
    <row r="824" spans="10:23">
      <c r="J824" s="24"/>
      <c r="S824" s="203" t="e">
        <f>Tabla13[[#This Row],[Título del contrato]]&amp;Tabla13[[#This Row],[Nº Expediente de la plataforma de contratación]]</f>
        <v>#VALUE!</v>
      </c>
      <c r="T824" s="208" t="e">
        <f>Tabla13[[#This Row],[Nº Expediente de la plataforma de contratación]]</f>
        <v>#VALUE!</v>
      </c>
      <c r="U824" s="134" t="e">
        <f>Tabla13[[#This Row],[Importe IVA ]]</f>
        <v>#VALUE!</v>
      </c>
      <c r="V824" s="134" t="e">
        <f>Tabla13[[#This Row],[Importe de adjudicación (IVA INCLUIDO)]]</f>
        <v>#VALUE!</v>
      </c>
      <c r="W824" s="137"/>
    </row>
    <row r="825" spans="10:23">
      <c r="J825" s="24"/>
      <c r="S825" s="203" t="e">
        <f>Tabla13[[#This Row],[Título del contrato]]&amp;Tabla13[[#This Row],[Nº Expediente de la plataforma de contratación]]</f>
        <v>#VALUE!</v>
      </c>
      <c r="T825" s="208" t="e">
        <f>Tabla13[[#This Row],[Nº Expediente de la plataforma de contratación]]</f>
        <v>#VALUE!</v>
      </c>
      <c r="U825" s="134" t="e">
        <f>Tabla13[[#This Row],[Importe IVA ]]</f>
        <v>#VALUE!</v>
      </c>
      <c r="V825" s="134" t="e">
        <f>Tabla13[[#This Row],[Importe de adjudicación (IVA INCLUIDO)]]</f>
        <v>#VALUE!</v>
      </c>
      <c r="W825" s="137"/>
    </row>
    <row r="826" spans="10:23">
      <c r="J826" s="24"/>
      <c r="S826" s="203" t="e">
        <f>Tabla13[[#This Row],[Título del contrato]]&amp;Tabla13[[#This Row],[Nº Expediente de la plataforma de contratación]]</f>
        <v>#VALUE!</v>
      </c>
      <c r="T826" s="208" t="e">
        <f>Tabla13[[#This Row],[Nº Expediente de la plataforma de contratación]]</f>
        <v>#VALUE!</v>
      </c>
      <c r="U826" s="134" t="e">
        <f>Tabla13[[#This Row],[Importe IVA ]]</f>
        <v>#VALUE!</v>
      </c>
      <c r="V826" s="134" t="e">
        <f>Tabla13[[#This Row],[Importe de adjudicación (IVA INCLUIDO)]]</f>
        <v>#VALUE!</v>
      </c>
      <c r="W826" s="137"/>
    </row>
    <row r="827" spans="10:23">
      <c r="J827" s="24"/>
      <c r="S827" s="203" t="e">
        <f>Tabla13[[#This Row],[Título del contrato]]&amp;Tabla13[[#This Row],[Nº Expediente de la plataforma de contratación]]</f>
        <v>#VALUE!</v>
      </c>
      <c r="T827" s="208" t="e">
        <f>Tabla13[[#This Row],[Nº Expediente de la plataforma de contratación]]</f>
        <v>#VALUE!</v>
      </c>
      <c r="U827" s="134" t="e">
        <f>Tabla13[[#This Row],[Importe IVA ]]</f>
        <v>#VALUE!</v>
      </c>
      <c r="V827" s="134" t="e">
        <f>Tabla13[[#This Row],[Importe de adjudicación (IVA INCLUIDO)]]</f>
        <v>#VALUE!</v>
      </c>
      <c r="W827" s="137"/>
    </row>
    <row r="828" spans="10:23">
      <c r="J828" s="24"/>
      <c r="S828" s="203" t="e">
        <f>Tabla13[[#This Row],[Título del contrato]]&amp;Tabla13[[#This Row],[Nº Expediente de la plataforma de contratación]]</f>
        <v>#VALUE!</v>
      </c>
      <c r="T828" s="208" t="e">
        <f>Tabla13[[#This Row],[Nº Expediente de la plataforma de contratación]]</f>
        <v>#VALUE!</v>
      </c>
      <c r="U828" s="134" t="e">
        <f>Tabla13[[#This Row],[Importe IVA ]]</f>
        <v>#VALUE!</v>
      </c>
      <c r="V828" s="134" t="e">
        <f>Tabla13[[#This Row],[Importe de adjudicación (IVA INCLUIDO)]]</f>
        <v>#VALUE!</v>
      </c>
      <c r="W828" s="137"/>
    </row>
    <row r="829" spans="10:23">
      <c r="J829" s="24"/>
      <c r="S829" s="203" t="e">
        <f>Tabla13[[#This Row],[Título del contrato]]&amp;Tabla13[[#This Row],[Nº Expediente de la plataforma de contratación]]</f>
        <v>#VALUE!</v>
      </c>
      <c r="T829" s="208" t="e">
        <f>Tabla13[[#This Row],[Nº Expediente de la plataforma de contratación]]</f>
        <v>#VALUE!</v>
      </c>
      <c r="U829" s="134" t="e">
        <f>Tabla13[[#This Row],[Importe IVA ]]</f>
        <v>#VALUE!</v>
      </c>
      <c r="V829" s="134" t="e">
        <f>Tabla13[[#This Row],[Importe de adjudicación (IVA INCLUIDO)]]</f>
        <v>#VALUE!</v>
      </c>
      <c r="W829" s="137"/>
    </row>
    <row r="830" spans="10:23">
      <c r="J830" s="24"/>
      <c r="S830" s="203" t="e">
        <f>Tabla13[[#This Row],[Título del contrato]]&amp;Tabla13[[#This Row],[Nº Expediente de la plataforma de contratación]]</f>
        <v>#VALUE!</v>
      </c>
      <c r="T830" s="208" t="e">
        <f>Tabla13[[#This Row],[Nº Expediente de la plataforma de contratación]]</f>
        <v>#VALUE!</v>
      </c>
      <c r="U830" s="134" t="e">
        <f>Tabla13[[#This Row],[Importe IVA ]]</f>
        <v>#VALUE!</v>
      </c>
      <c r="V830" s="134" t="e">
        <f>Tabla13[[#This Row],[Importe de adjudicación (IVA INCLUIDO)]]</f>
        <v>#VALUE!</v>
      </c>
      <c r="W830" s="137"/>
    </row>
    <row r="831" spans="10:23">
      <c r="J831" s="24"/>
      <c r="S831" s="203" t="e">
        <f>Tabla13[[#This Row],[Título del contrato]]&amp;Tabla13[[#This Row],[Nº Expediente de la plataforma de contratación]]</f>
        <v>#VALUE!</v>
      </c>
      <c r="T831" s="208" t="e">
        <f>Tabla13[[#This Row],[Nº Expediente de la plataforma de contratación]]</f>
        <v>#VALUE!</v>
      </c>
      <c r="U831" s="134" t="e">
        <f>Tabla13[[#This Row],[Importe IVA ]]</f>
        <v>#VALUE!</v>
      </c>
      <c r="V831" s="134" t="e">
        <f>Tabla13[[#This Row],[Importe de adjudicación (IVA INCLUIDO)]]</f>
        <v>#VALUE!</v>
      </c>
      <c r="W831" s="137"/>
    </row>
    <row r="832" spans="10:23">
      <c r="J832" s="24"/>
      <c r="S832" s="203" t="e">
        <f>Tabla13[[#This Row],[Título del contrato]]&amp;Tabla13[[#This Row],[Nº Expediente de la plataforma de contratación]]</f>
        <v>#VALUE!</v>
      </c>
      <c r="T832" s="208" t="e">
        <f>Tabla13[[#This Row],[Nº Expediente de la plataforma de contratación]]</f>
        <v>#VALUE!</v>
      </c>
      <c r="U832" s="134" t="e">
        <f>Tabla13[[#This Row],[Importe IVA ]]</f>
        <v>#VALUE!</v>
      </c>
      <c r="V832" s="134" t="e">
        <f>Tabla13[[#This Row],[Importe de adjudicación (IVA INCLUIDO)]]</f>
        <v>#VALUE!</v>
      </c>
      <c r="W832" s="137"/>
    </row>
    <row r="833" spans="10:23">
      <c r="J833" s="24"/>
      <c r="S833" s="203" t="e">
        <f>Tabla13[[#This Row],[Título del contrato]]&amp;Tabla13[[#This Row],[Nº Expediente de la plataforma de contratación]]</f>
        <v>#VALUE!</v>
      </c>
      <c r="T833" s="208" t="e">
        <f>Tabla13[[#This Row],[Nº Expediente de la plataforma de contratación]]</f>
        <v>#VALUE!</v>
      </c>
      <c r="U833" s="134" t="e">
        <f>Tabla13[[#This Row],[Importe IVA ]]</f>
        <v>#VALUE!</v>
      </c>
      <c r="V833" s="134" t="e">
        <f>Tabla13[[#This Row],[Importe de adjudicación (IVA INCLUIDO)]]</f>
        <v>#VALUE!</v>
      </c>
      <c r="W833" s="137"/>
    </row>
    <row r="834" spans="10:23">
      <c r="J834" s="24"/>
      <c r="S834" s="203" t="e">
        <f>Tabla13[[#This Row],[Título del contrato]]&amp;Tabla13[[#This Row],[Nº Expediente de la plataforma de contratación]]</f>
        <v>#VALUE!</v>
      </c>
      <c r="T834" s="208" t="e">
        <f>Tabla13[[#This Row],[Nº Expediente de la plataforma de contratación]]</f>
        <v>#VALUE!</v>
      </c>
      <c r="U834" s="134" t="e">
        <f>Tabla13[[#This Row],[Importe IVA ]]</f>
        <v>#VALUE!</v>
      </c>
      <c r="V834" s="134" t="e">
        <f>Tabla13[[#This Row],[Importe de adjudicación (IVA INCLUIDO)]]</f>
        <v>#VALUE!</v>
      </c>
      <c r="W834" s="137"/>
    </row>
    <row r="835" spans="10:23">
      <c r="J835" s="24"/>
      <c r="S835" s="203" t="e">
        <f>Tabla13[[#This Row],[Título del contrato]]&amp;Tabla13[[#This Row],[Nº Expediente de la plataforma de contratación]]</f>
        <v>#VALUE!</v>
      </c>
      <c r="T835" s="208" t="e">
        <f>Tabla13[[#This Row],[Nº Expediente de la plataforma de contratación]]</f>
        <v>#VALUE!</v>
      </c>
      <c r="U835" s="134" t="e">
        <f>Tabla13[[#This Row],[Importe IVA ]]</f>
        <v>#VALUE!</v>
      </c>
      <c r="V835" s="134" t="e">
        <f>Tabla13[[#This Row],[Importe de adjudicación (IVA INCLUIDO)]]</f>
        <v>#VALUE!</v>
      </c>
      <c r="W835" s="137"/>
    </row>
    <row r="836" spans="10:23">
      <c r="J836" s="24"/>
      <c r="S836" s="203" t="e">
        <f>Tabla13[[#This Row],[Título del contrato]]&amp;Tabla13[[#This Row],[Nº Expediente de la plataforma de contratación]]</f>
        <v>#VALUE!</v>
      </c>
      <c r="T836" s="208" t="e">
        <f>Tabla13[[#This Row],[Nº Expediente de la plataforma de contratación]]</f>
        <v>#VALUE!</v>
      </c>
      <c r="U836" s="134" t="e">
        <f>Tabla13[[#This Row],[Importe IVA ]]</f>
        <v>#VALUE!</v>
      </c>
      <c r="V836" s="134" t="e">
        <f>Tabla13[[#This Row],[Importe de adjudicación (IVA INCLUIDO)]]</f>
        <v>#VALUE!</v>
      </c>
      <c r="W836" s="137"/>
    </row>
    <row r="837" spans="10:23">
      <c r="J837" s="24"/>
      <c r="S837" s="203" t="e">
        <f>Tabla13[[#This Row],[Título del contrato]]&amp;Tabla13[[#This Row],[Nº Expediente de la plataforma de contratación]]</f>
        <v>#VALUE!</v>
      </c>
      <c r="T837" s="208" t="e">
        <f>Tabla13[[#This Row],[Nº Expediente de la plataforma de contratación]]</f>
        <v>#VALUE!</v>
      </c>
      <c r="U837" s="134" t="e">
        <f>Tabla13[[#This Row],[Importe IVA ]]</f>
        <v>#VALUE!</v>
      </c>
      <c r="V837" s="134" t="e">
        <f>Tabla13[[#This Row],[Importe de adjudicación (IVA INCLUIDO)]]</f>
        <v>#VALUE!</v>
      </c>
      <c r="W837" s="137"/>
    </row>
    <row r="838" spans="10:23">
      <c r="J838" s="24"/>
      <c r="S838" s="203" t="e">
        <f>Tabla13[[#This Row],[Título del contrato]]&amp;Tabla13[[#This Row],[Nº Expediente de la plataforma de contratación]]</f>
        <v>#VALUE!</v>
      </c>
      <c r="T838" s="208" t="e">
        <f>Tabla13[[#This Row],[Nº Expediente de la plataforma de contratación]]</f>
        <v>#VALUE!</v>
      </c>
      <c r="U838" s="134" t="e">
        <f>Tabla13[[#This Row],[Importe IVA ]]</f>
        <v>#VALUE!</v>
      </c>
      <c r="V838" s="134" t="e">
        <f>Tabla13[[#This Row],[Importe de adjudicación (IVA INCLUIDO)]]</f>
        <v>#VALUE!</v>
      </c>
      <c r="W838" s="137"/>
    </row>
    <row r="839" spans="10:23">
      <c r="J839" s="24"/>
      <c r="S839" s="203" t="e">
        <f>Tabla13[[#This Row],[Título del contrato]]&amp;Tabla13[[#This Row],[Nº Expediente de la plataforma de contratación]]</f>
        <v>#VALUE!</v>
      </c>
      <c r="T839" s="208" t="e">
        <f>Tabla13[[#This Row],[Nº Expediente de la plataforma de contratación]]</f>
        <v>#VALUE!</v>
      </c>
      <c r="U839" s="134" t="e">
        <f>Tabla13[[#This Row],[Importe IVA ]]</f>
        <v>#VALUE!</v>
      </c>
      <c r="V839" s="134" t="e">
        <f>Tabla13[[#This Row],[Importe de adjudicación (IVA INCLUIDO)]]</f>
        <v>#VALUE!</v>
      </c>
      <c r="W839" s="137"/>
    </row>
    <row r="840" spans="10:23">
      <c r="J840" s="24"/>
      <c r="S840" s="203" t="e">
        <f>Tabla13[[#This Row],[Título del contrato]]&amp;Tabla13[[#This Row],[Nº Expediente de la plataforma de contratación]]</f>
        <v>#VALUE!</v>
      </c>
      <c r="T840" s="208" t="e">
        <f>Tabla13[[#This Row],[Nº Expediente de la plataforma de contratación]]</f>
        <v>#VALUE!</v>
      </c>
      <c r="U840" s="134" t="e">
        <f>Tabla13[[#This Row],[Importe IVA ]]</f>
        <v>#VALUE!</v>
      </c>
      <c r="V840" s="134" t="e">
        <f>Tabla13[[#This Row],[Importe de adjudicación (IVA INCLUIDO)]]</f>
        <v>#VALUE!</v>
      </c>
      <c r="W840" s="137"/>
    </row>
    <row r="841" spans="10:23">
      <c r="J841" s="24"/>
      <c r="S841" s="203" t="e">
        <f>Tabla13[[#This Row],[Título del contrato]]&amp;Tabla13[[#This Row],[Nº Expediente de la plataforma de contratación]]</f>
        <v>#VALUE!</v>
      </c>
      <c r="T841" s="208" t="e">
        <f>Tabla13[[#This Row],[Nº Expediente de la plataforma de contratación]]</f>
        <v>#VALUE!</v>
      </c>
      <c r="U841" s="134" t="e">
        <f>Tabla13[[#This Row],[Importe IVA ]]</f>
        <v>#VALUE!</v>
      </c>
      <c r="V841" s="134" t="e">
        <f>Tabla13[[#This Row],[Importe de adjudicación (IVA INCLUIDO)]]</f>
        <v>#VALUE!</v>
      </c>
      <c r="W841" s="137"/>
    </row>
    <row r="842" spans="10:23">
      <c r="J842" s="24"/>
      <c r="S842" s="203" t="e">
        <f>Tabla13[[#This Row],[Título del contrato]]&amp;Tabla13[[#This Row],[Nº Expediente de la plataforma de contratación]]</f>
        <v>#VALUE!</v>
      </c>
      <c r="T842" s="208" t="e">
        <f>Tabla13[[#This Row],[Nº Expediente de la plataforma de contratación]]</f>
        <v>#VALUE!</v>
      </c>
      <c r="U842" s="134" t="e">
        <f>Tabla13[[#This Row],[Importe IVA ]]</f>
        <v>#VALUE!</v>
      </c>
      <c r="V842" s="134" t="e">
        <f>Tabla13[[#This Row],[Importe de adjudicación (IVA INCLUIDO)]]</f>
        <v>#VALUE!</v>
      </c>
      <c r="W842" s="137"/>
    </row>
    <row r="843" spans="10:23">
      <c r="J843" s="24"/>
      <c r="S843" s="203" t="e">
        <f>Tabla13[[#This Row],[Título del contrato]]&amp;Tabla13[[#This Row],[Nº Expediente de la plataforma de contratación]]</f>
        <v>#VALUE!</v>
      </c>
      <c r="T843" s="208" t="e">
        <f>Tabla13[[#This Row],[Nº Expediente de la plataforma de contratación]]</f>
        <v>#VALUE!</v>
      </c>
      <c r="U843" s="134" t="e">
        <f>Tabla13[[#This Row],[Importe IVA ]]</f>
        <v>#VALUE!</v>
      </c>
      <c r="V843" s="134" t="e">
        <f>Tabla13[[#This Row],[Importe de adjudicación (IVA INCLUIDO)]]</f>
        <v>#VALUE!</v>
      </c>
      <c r="W843" s="137"/>
    </row>
    <row r="844" spans="10:23">
      <c r="J844" s="24"/>
      <c r="S844" s="203" t="e">
        <f>Tabla13[[#This Row],[Título del contrato]]&amp;Tabla13[[#This Row],[Nº Expediente de la plataforma de contratación]]</f>
        <v>#VALUE!</v>
      </c>
      <c r="T844" s="208" t="e">
        <f>Tabla13[[#This Row],[Nº Expediente de la plataforma de contratación]]</f>
        <v>#VALUE!</v>
      </c>
      <c r="U844" s="134" t="e">
        <f>Tabla13[[#This Row],[Importe IVA ]]</f>
        <v>#VALUE!</v>
      </c>
      <c r="V844" s="134" t="e">
        <f>Tabla13[[#This Row],[Importe de adjudicación (IVA INCLUIDO)]]</f>
        <v>#VALUE!</v>
      </c>
      <c r="W844" s="137"/>
    </row>
    <row r="845" spans="10:23">
      <c r="J845" s="24"/>
      <c r="S845" s="203" t="e">
        <f>Tabla13[[#This Row],[Título del contrato]]&amp;Tabla13[[#This Row],[Nº Expediente de la plataforma de contratación]]</f>
        <v>#VALUE!</v>
      </c>
      <c r="T845" s="208" t="e">
        <f>Tabla13[[#This Row],[Nº Expediente de la plataforma de contratación]]</f>
        <v>#VALUE!</v>
      </c>
      <c r="U845" s="134" t="e">
        <f>Tabla13[[#This Row],[Importe IVA ]]</f>
        <v>#VALUE!</v>
      </c>
      <c r="V845" s="134" t="e">
        <f>Tabla13[[#This Row],[Importe de adjudicación (IVA INCLUIDO)]]</f>
        <v>#VALUE!</v>
      </c>
      <c r="W845" s="137"/>
    </row>
    <row r="846" spans="10:23">
      <c r="J846" s="24"/>
      <c r="S846" s="203" t="e">
        <f>Tabla13[[#This Row],[Título del contrato]]&amp;Tabla13[[#This Row],[Nº Expediente de la plataforma de contratación]]</f>
        <v>#VALUE!</v>
      </c>
      <c r="T846" s="208" t="e">
        <f>Tabla13[[#This Row],[Nº Expediente de la plataforma de contratación]]</f>
        <v>#VALUE!</v>
      </c>
      <c r="U846" s="134" t="e">
        <f>Tabla13[[#This Row],[Importe IVA ]]</f>
        <v>#VALUE!</v>
      </c>
      <c r="V846" s="134" t="e">
        <f>Tabla13[[#This Row],[Importe de adjudicación (IVA INCLUIDO)]]</f>
        <v>#VALUE!</v>
      </c>
      <c r="W846" s="137"/>
    </row>
    <row r="847" spans="10:23">
      <c r="J847" s="24"/>
      <c r="S847" s="203" t="e">
        <f>Tabla13[[#This Row],[Título del contrato]]&amp;Tabla13[[#This Row],[Nº Expediente de la plataforma de contratación]]</f>
        <v>#VALUE!</v>
      </c>
      <c r="T847" s="208" t="e">
        <f>Tabla13[[#This Row],[Nº Expediente de la plataforma de contratación]]</f>
        <v>#VALUE!</v>
      </c>
      <c r="U847" s="134" t="e">
        <f>Tabla13[[#This Row],[Importe IVA ]]</f>
        <v>#VALUE!</v>
      </c>
      <c r="V847" s="134" t="e">
        <f>Tabla13[[#This Row],[Importe de adjudicación (IVA INCLUIDO)]]</f>
        <v>#VALUE!</v>
      </c>
      <c r="W847" s="137"/>
    </row>
    <row r="848" spans="10:23">
      <c r="J848" s="24"/>
      <c r="S848" s="203" t="e">
        <f>Tabla13[[#This Row],[Título del contrato]]&amp;Tabla13[[#This Row],[Nº Expediente de la plataforma de contratación]]</f>
        <v>#VALUE!</v>
      </c>
      <c r="T848" s="208" t="e">
        <f>Tabla13[[#This Row],[Nº Expediente de la plataforma de contratación]]</f>
        <v>#VALUE!</v>
      </c>
      <c r="U848" s="134" t="e">
        <f>Tabla13[[#This Row],[Importe IVA ]]</f>
        <v>#VALUE!</v>
      </c>
      <c r="V848" s="134" t="e">
        <f>Tabla13[[#This Row],[Importe de adjudicación (IVA INCLUIDO)]]</f>
        <v>#VALUE!</v>
      </c>
      <c r="W848" s="137"/>
    </row>
    <row r="849" spans="10:23">
      <c r="J849" s="24"/>
      <c r="S849" s="203" t="e">
        <f>Tabla13[[#This Row],[Título del contrato]]&amp;Tabla13[[#This Row],[Nº Expediente de la plataforma de contratación]]</f>
        <v>#VALUE!</v>
      </c>
      <c r="T849" s="208" t="e">
        <f>Tabla13[[#This Row],[Nº Expediente de la plataforma de contratación]]</f>
        <v>#VALUE!</v>
      </c>
      <c r="U849" s="134" t="e">
        <f>Tabla13[[#This Row],[Importe IVA ]]</f>
        <v>#VALUE!</v>
      </c>
      <c r="V849" s="134" t="e">
        <f>Tabla13[[#This Row],[Importe de adjudicación (IVA INCLUIDO)]]</f>
        <v>#VALUE!</v>
      </c>
      <c r="W849" s="137"/>
    </row>
    <row r="850" spans="10:23">
      <c r="J850" s="24"/>
      <c r="S850" s="203" t="e">
        <f>Tabla13[[#This Row],[Título del contrato]]&amp;Tabla13[[#This Row],[Nº Expediente de la plataforma de contratación]]</f>
        <v>#VALUE!</v>
      </c>
      <c r="T850" s="208" t="e">
        <f>Tabla13[[#This Row],[Nº Expediente de la plataforma de contratación]]</f>
        <v>#VALUE!</v>
      </c>
      <c r="U850" s="134" t="e">
        <f>Tabla13[[#This Row],[Importe IVA ]]</f>
        <v>#VALUE!</v>
      </c>
      <c r="V850" s="134" t="e">
        <f>Tabla13[[#This Row],[Importe de adjudicación (IVA INCLUIDO)]]</f>
        <v>#VALUE!</v>
      </c>
      <c r="W850" s="137"/>
    </row>
    <row r="851" spans="10:23">
      <c r="J851" s="24"/>
      <c r="S851" s="203" t="e">
        <f>Tabla13[[#This Row],[Título del contrato]]&amp;Tabla13[[#This Row],[Nº Expediente de la plataforma de contratación]]</f>
        <v>#VALUE!</v>
      </c>
      <c r="T851" s="208" t="e">
        <f>Tabla13[[#This Row],[Nº Expediente de la plataforma de contratación]]</f>
        <v>#VALUE!</v>
      </c>
      <c r="U851" s="134" t="e">
        <f>Tabla13[[#This Row],[Importe IVA ]]</f>
        <v>#VALUE!</v>
      </c>
      <c r="V851" s="134" t="e">
        <f>Tabla13[[#This Row],[Importe de adjudicación (IVA INCLUIDO)]]</f>
        <v>#VALUE!</v>
      </c>
      <c r="W851" s="137"/>
    </row>
    <row r="852" spans="10:23">
      <c r="J852" s="24"/>
      <c r="S852" s="203" t="e">
        <f>Tabla13[[#This Row],[Título del contrato]]&amp;Tabla13[[#This Row],[Nº Expediente de la plataforma de contratación]]</f>
        <v>#VALUE!</v>
      </c>
      <c r="T852" s="208" t="e">
        <f>Tabla13[[#This Row],[Nº Expediente de la plataforma de contratación]]</f>
        <v>#VALUE!</v>
      </c>
      <c r="U852" s="134" t="e">
        <f>Tabla13[[#This Row],[Importe IVA ]]</f>
        <v>#VALUE!</v>
      </c>
      <c r="V852" s="134" t="e">
        <f>Tabla13[[#This Row],[Importe de adjudicación (IVA INCLUIDO)]]</f>
        <v>#VALUE!</v>
      </c>
      <c r="W852" s="137"/>
    </row>
    <row r="853" spans="10:23">
      <c r="J853" s="24"/>
      <c r="S853" s="203" t="e">
        <f>Tabla13[[#This Row],[Título del contrato]]&amp;Tabla13[[#This Row],[Nº Expediente de la plataforma de contratación]]</f>
        <v>#VALUE!</v>
      </c>
      <c r="T853" s="208" t="e">
        <f>Tabla13[[#This Row],[Nº Expediente de la plataforma de contratación]]</f>
        <v>#VALUE!</v>
      </c>
      <c r="U853" s="134" t="e">
        <f>Tabla13[[#This Row],[Importe IVA ]]</f>
        <v>#VALUE!</v>
      </c>
      <c r="V853" s="134" t="e">
        <f>Tabla13[[#This Row],[Importe de adjudicación (IVA INCLUIDO)]]</f>
        <v>#VALUE!</v>
      </c>
      <c r="W853" s="137"/>
    </row>
    <row r="854" spans="10:23">
      <c r="J854" s="24"/>
      <c r="S854" s="203" t="e">
        <f>Tabla13[[#This Row],[Título del contrato]]&amp;Tabla13[[#This Row],[Nº Expediente de la plataforma de contratación]]</f>
        <v>#VALUE!</v>
      </c>
      <c r="T854" s="208" t="e">
        <f>Tabla13[[#This Row],[Nº Expediente de la plataforma de contratación]]</f>
        <v>#VALUE!</v>
      </c>
      <c r="U854" s="134" t="e">
        <f>Tabla13[[#This Row],[Importe IVA ]]</f>
        <v>#VALUE!</v>
      </c>
      <c r="V854" s="134" t="e">
        <f>Tabla13[[#This Row],[Importe de adjudicación (IVA INCLUIDO)]]</f>
        <v>#VALUE!</v>
      </c>
      <c r="W854" s="137"/>
    </row>
    <row r="855" spans="10:23">
      <c r="J855" s="24"/>
      <c r="S855" s="203" t="e">
        <f>Tabla13[[#This Row],[Título del contrato]]&amp;Tabla13[[#This Row],[Nº Expediente de la plataforma de contratación]]</f>
        <v>#VALUE!</v>
      </c>
      <c r="T855" s="208" t="e">
        <f>Tabla13[[#This Row],[Nº Expediente de la plataforma de contratación]]</f>
        <v>#VALUE!</v>
      </c>
      <c r="U855" s="134" t="e">
        <f>Tabla13[[#This Row],[Importe IVA ]]</f>
        <v>#VALUE!</v>
      </c>
      <c r="V855" s="134" t="e">
        <f>Tabla13[[#This Row],[Importe de adjudicación (IVA INCLUIDO)]]</f>
        <v>#VALUE!</v>
      </c>
      <c r="W855" s="137"/>
    </row>
    <row r="856" spans="10:23">
      <c r="J856" s="24"/>
      <c r="S856" s="203" t="e">
        <f>Tabla13[[#This Row],[Título del contrato]]&amp;Tabla13[[#This Row],[Nº Expediente de la plataforma de contratación]]</f>
        <v>#VALUE!</v>
      </c>
      <c r="T856" s="208" t="e">
        <f>Tabla13[[#This Row],[Nº Expediente de la plataforma de contratación]]</f>
        <v>#VALUE!</v>
      </c>
      <c r="U856" s="134" t="e">
        <f>Tabla13[[#This Row],[Importe IVA ]]</f>
        <v>#VALUE!</v>
      </c>
      <c r="V856" s="134" t="e">
        <f>Tabla13[[#This Row],[Importe de adjudicación (IVA INCLUIDO)]]</f>
        <v>#VALUE!</v>
      </c>
      <c r="W856" s="137"/>
    </row>
    <row r="857" spans="10:23">
      <c r="J857" s="24"/>
      <c r="S857" s="203" t="e">
        <f>Tabla13[[#This Row],[Título del contrato]]&amp;Tabla13[[#This Row],[Nº Expediente de la plataforma de contratación]]</f>
        <v>#VALUE!</v>
      </c>
      <c r="T857" s="208" t="e">
        <f>Tabla13[[#This Row],[Nº Expediente de la plataforma de contratación]]</f>
        <v>#VALUE!</v>
      </c>
      <c r="U857" s="134" t="e">
        <f>Tabla13[[#This Row],[Importe IVA ]]</f>
        <v>#VALUE!</v>
      </c>
      <c r="V857" s="134" t="e">
        <f>Tabla13[[#This Row],[Importe de adjudicación (IVA INCLUIDO)]]</f>
        <v>#VALUE!</v>
      </c>
      <c r="W857" s="137"/>
    </row>
    <row r="858" spans="10:23">
      <c r="J858" s="24"/>
      <c r="S858" s="203" t="e">
        <f>Tabla13[[#This Row],[Título del contrato]]&amp;Tabla13[[#This Row],[Nº Expediente de la plataforma de contratación]]</f>
        <v>#VALUE!</v>
      </c>
      <c r="T858" s="208" t="e">
        <f>Tabla13[[#This Row],[Nº Expediente de la plataforma de contratación]]</f>
        <v>#VALUE!</v>
      </c>
      <c r="U858" s="134" t="e">
        <f>Tabla13[[#This Row],[Importe IVA ]]</f>
        <v>#VALUE!</v>
      </c>
      <c r="V858" s="134" t="e">
        <f>Tabla13[[#This Row],[Importe de adjudicación (IVA INCLUIDO)]]</f>
        <v>#VALUE!</v>
      </c>
      <c r="W858" s="137"/>
    </row>
    <row r="859" spans="10:23">
      <c r="J859" s="24"/>
      <c r="S859" s="203" t="e">
        <f>Tabla13[[#This Row],[Título del contrato]]&amp;Tabla13[[#This Row],[Nº Expediente de la plataforma de contratación]]</f>
        <v>#VALUE!</v>
      </c>
      <c r="T859" s="208" t="e">
        <f>Tabla13[[#This Row],[Nº Expediente de la plataforma de contratación]]</f>
        <v>#VALUE!</v>
      </c>
      <c r="U859" s="134" t="e">
        <f>Tabla13[[#This Row],[Importe IVA ]]</f>
        <v>#VALUE!</v>
      </c>
      <c r="V859" s="134" t="e">
        <f>Tabla13[[#This Row],[Importe de adjudicación (IVA INCLUIDO)]]</f>
        <v>#VALUE!</v>
      </c>
      <c r="W859" s="137"/>
    </row>
    <row r="860" spans="10:23">
      <c r="J860" s="24"/>
      <c r="S860" s="203" t="e">
        <f>Tabla13[[#This Row],[Título del contrato]]&amp;Tabla13[[#This Row],[Nº Expediente de la plataforma de contratación]]</f>
        <v>#VALUE!</v>
      </c>
      <c r="T860" s="208" t="e">
        <f>Tabla13[[#This Row],[Nº Expediente de la plataforma de contratación]]</f>
        <v>#VALUE!</v>
      </c>
      <c r="U860" s="134" t="e">
        <f>Tabla13[[#This Row],[Importe IVA ]]</f>
        <v>#VALUE!</v>
      </c>
      <c r="V860" s="134" t="e">
        <f>Tabla13[[#This Row],[Importe de adjudicación (IVA INCLUIDO)]]</f>
        <v>#VALUE!</v>
      </c>
      <c r="W860" s="137"/>
    </row>
    <row r="861" spans="10:23">
      <c r="J861" s="24"/>
      <c r="S861" s="203" t="e">
        <f>Tabla13[[#This Row],[Título del contrato]]&amp;Tabla13[[#This Row],[Nº Expediente de la plataforma de contratación]]</f>
        <v>#VALUE!</v>
      </c>
      <c r="T861" s="208" t="e">
        <f>Tabla13[[#This Row],[Nº Expediente de la plataforma de contratación]]</f>
        <v>#VALUE!</v>
      </c>
      <c r="U861" s="134" t="e">
        <f>Tabla13[[#This Row],[Importe IVA ]]</f>
        <v>#VALUE!</v>
      </c>
      <c r="V861" s="134" t="e">
        <f>Tabla13[[#This Row],[Importe de adjudicación (IVA INCLUIDO)]]</f>
        <v>#VALUE!</v>
      </c>
      <c r="W861" s="137"/>
    </row>
    <row r="862" spans="10:23">
      <c r="J862" s="24"/>
      <c r="S862" s="203" t="e">
        <f>Tabla13[[#This Row],[Título del contrato]]&amp;Tabla13[[#This Row],[Nº Expediente de la plataforma de contratación]]</f>
        <v>#VALUE!</v>
      </c>
      <c r="T862" s="208" t="e">
        <f>Tabla13[[#This Row],[Nº Expediente de la plataforma de contratación]]</f>
        <v>#VALUE!</v>
      </c>
      <c r="U862" s="134" t="e">
        <f>Tabla13[[#This Row],[Importe IVA ]]</f>
        <v>#VALUE!</v>
      </c>
      <c r="V862" s="134" t="e">
        <f>Tabla13[[#This Row],[Importe de adjudicación (IVA INCLUIDO)]]</f>
        <v>#VALUE!</v>
      </c>
      <c r="W862" s="137"/>
    </row>
    <row r="863" spans="10:23">
      <c r="J863" s="24"/>
      <c r="S863" s="203" t="e">
        <f>Tabla13[[#This Row],[Título del contrato]]&amp;Tabla13[[#This Row],[Nº Expediente de la plataforma de contratación]]</f>
        <v>#VALUE!</v>
      </c>
      <c r="T863" s="208" t="e">
        <f>Tabla13[[#This Row],[Nº Expediente de la plataforma de contratación]]</f>
        <v>#VALUE!</v>
      </c>
      <c r="U863" s="134" t="e">
        <f>Tabla13[[#This Row],[Importe IVA ]]</f>
        <v>#VALUE!</v>
      </c>
      <c r="V863" s="134" t="e">
        <f>Tabla13[[#This Row],[Importe de adjudicación (IVA INCLUIDO)]]</f>
        <v>#VALUE!</v>
      </c>
      <c r="W863" s="137"/>
    </row>
    <row r="864" spans="10:23">
      <c r="J864" s="24"/>
      <c r="S864" s="203" t="e">
        <f>Tabla13[[#This Row],[Título del contrato]]&amp;Tabla13[[#This Row],[Nº Expediente de la plataforma de contratación]]</f>
        <v>#VALUE!</v>
      </c>
      <c r="T864" s="208" t="e">
        <f>Tabla13[[#This Row],[Nº Expediente de la plataforma de contratación]]</f>
        <v>#VALUE!</v>
      </c>
      <c r="U864" s="134" t="e">
        <f>Tabla13[[#This Row],[Importe IVA ]]</f>
        <v>#VALUE!</v>
      </c>
      <c r="V864" s="134" t="e">
        <f>Tabla13[[#This Row],[Importe de adjudicación (IVA INCLUIDO)]]</f>
        <v>#VALUE!</v>
      </c>
      <c r="W864" s="137"/>
    </row>
    <row r="865" spans="10:23">
      <c r="J865" s="24"/>
      <c r="S865" s="203" t="e">
        <f>Tabla13[[#This Row],[Título del contrato]]&amp;Tabla13[[#This Row],[Nº Expediente de la plataforma de contratación]]</f>
        <v>#VALUE!</v>
      </c>
      <c r="T865" s="208" t="e">
        <f>Tabla13[[#This Row],[Nº Expediente de la plataforma de contratación]]</f>
        <v>#VALUE!</v>
      </c>
      <c r="U865" s="134" t="e">
        <f>Tabla13[[#This Row],[Importe IVA ]]</f>
        <v>#VALUE!</v>
      </c>
      <c r="V865" s="134" t="e">
        <f>Tabla13[[#This Row],[Importe de adjudicación (IVA INCLUIDO)]]</f>
        <v>#VALUE!</v>
      </c>
      <c r="W865" s="137"/>
    </row>
    <row r="866" spans="10:23">
      <c r="J866" s="24"/>
      <c r="S866" s="203" t="e">
        <f>Tabla13[[#This Row],[Título del contrato]]&amp;Tabla13[[#This Row],[Nº Expediente de la plataforma de contratación]]</f>
        <v>#VALUE!</v>
      </c>
      <c r="T866" s="208" t="e">
        <f>Tabla13[[#This Row],[Nº Expediente de la plataforma de contratación]]</f>
        <v>#VALUE!</v>
      </c>
      <c r="U866" s="134" t="e">
        <f>Tabla13[[#This Row],[Importe IVA ]]</f>
        <v>#VALUE!</v>
      </c>
      <c r="V866" s="134" t="e">
        <f>Tabla13[[#This Row],[Importe de adjudicación (IVA INCLUIDO)]]</f>
        <v>#VALUE!</v>
      </c>
      <c r="W866" s="137"/>
    </row>
    <row r="867" spans="10:23">
      <c r="J867" s="24"/>
      <c r="S867" s="203" t="e">
        <f>Tabla13[[#This Row],[Título del contrato]]&amp;Tabla13[[#This Row],[Nº Expediente de la plataforma de contratación]]</f>
        <v>#VALUE!</v>
      </c>
      <c r="T867" s="208" t="e">
        <f>Tabla13[[#This Row],[Nº Expediente de la plataforma de contratación]]</f>
        <v>#VALUE!</v>
      </c>
      <c r="U867" s="134" t="e">
        <f>Tabla13[[#This Row],[Importe IVA ]]</f>
        <v>#VALUE!</v>
      </c>
      <c r="V867" s="134" t="e">
        <f>Tabla13[[#This Row],[Importe de adjudicación (IVA INCLUIDO)]]</f>
        <v>#VALUE!</v>
      </c>
      <c r="W867" s="137"/>
    </row>
    <row r="868" spans="10:23">
      <c r="J868" s="24"/>
      <c r="S868" s="203" t="e">
        <f>Tabla13[[#This Row],[Título del contrato]]&amp;Tabla13[[#This Row],[Nº Expediente de la plataforma de contratación]]</f>
        <v>#VALUE!</v>
      </c>
      <c r="T868" s="208" t="e">
        <f>Tabla13[[#This Row],[Nº Expediente de la plataforma de contratación]]</f>
        <v>#VALUE!</v>
      </c>
      <c r="U868" s="134" t="e">
        <f>Tabla13[[#This Row],[Importe IVA ]]</f>
        <v>#VALUE!</v>
      </c>
      <c r="V868" s="134" t="e">
        <f>Tabla13[[#This Row],[Importe de adjudicación (IVA INCLUIDO)]]</f>
        <v>#VALUE!</v>
      </c>
      <c r="W868" s="137"/>
    </row>
    <row r="869" spans="10:23">
      <c r="J869" s="24"/>
      <c r="S869" s="203" t="e">
        <f>Tabla13[[#This Row],[Título del contrato]]&amp;Tabla13[[#This Row],[Nº Expediente de la plataforma de contratación]]</f>
        <v>#VALUE!</v>
      </c>
      <c r="T869" s="208" t="e">
        <f>Tabla13[[#This Row],[Nº Expediente de la plataforma de contratación]]</f>
        <v>#VALUE!</v>
      </c>
      <c r="U869" s="134" t="e">
        <f>Tabla13[[#This Row],[Importe IVA ]]</f>
        <v>#VALUE!</v>
      </c>
      <c r="V869" s="134" t="e">
        <f>Tabla13[[#This Row],[Importe de adjudicación (IVA INCLUIDO)]]</f>
        <v>#VALUE!</v>
      </c>
      <c r="W869" s="137"/>
    </row>
    <row r="870" spans="10:23">
      <c r="J870" s="24"/>
      <c r="S870" s="203" t="e">
        <f>Tabla13[[#This Row],[Título del contrato]]&amp;Tabla13[[#This Row],[Nº Expediente de la plataforma de contratación]]</f>
        <v>#VALUE!</v>
      </c>
      <c r="T870" s="208" t="e">
        <f>Tabla13[[#This Row],[Nº Expediente de la plataforma de contratación]]</f>
        <v>#VALUE!</v>
      </c>
      <c r="U870" s="134" t="e">
        <f>Tabla13[[#This Row],[Importe IVA ]]</f>
        <v>#VALUE!</v>
      </c>
      <c r="V870" s="134" t="e">
        <f>Tabla13[[#This Row],[Importe de adjudicación (IVA INCLUIDO)]]</f>
        <v>#VALUE!</v>
      </c>
      <c r="W870" s="137"/>
    </row>
    <row r="871" spans="10:23">
      <c r="J871" s="24"/>
      <c r="S871" s="203" t="e">
        <f>Tabla13[[#This Row],[Título del contrato]]&amp;Tabla13[[#This Row],[Nº Expediente de la plataforma de contratación]]</f>
        <v>#VALUE!</v>
      </c>
      <c r="T871" s="208" t="e">
        <f>Tabla13[[#This Row],[Nº Expediente de la plataforma de contratación]]</f>
        <v>#VALUE!</v>
      </c>
      <c r="U871" s="134" t="e">
        <f>Tabla13[[#This Row],[Importe IVA ]]</f>
        <v>#VALUE!</v>
      </c>
      <c r="V871" s="134" t="e">
        <f>Tabla13[[#This Row],[Importe de adjudicación (IVA INCLUIDO)]]</f>
        <v>#VALUE!</v>
      </c>
      <c r="W871" s="137"/>
    </row>
    <row r="872" spans="10:23">
      <c r="J872" s="24"/>
      <c r="S872" s="203" t="e">
        <f>Tabla13[[#This Row],[Título del contrato]]&amp;Tabla13[[#This Row],[Nº Expediente de la plataforma de contratación]]</f>
        <v>#VALUE!</v>
      </c>
      <c r="T872" s="208" t="e">
        <f>Tabla13[[#This Row],[Nº Expediente de la plataforma de contratación]]</f>
        <v>#VALUE!</v>
      </c>
      <c r="U872" s="134" t="e">
        <f>Tabla13[[#This Row],[Importe IVA ]]</f>
        <v>#VALUE!</v>
      </c>
      <c r="V872" s="134" t="e">
        <f>Tabla13[[#This Row],[Importe de adjudicación (IVA INCLUIDO)]]</f>
        <v>#VALUE!</v>
      </c>
      <c r="W872" s="137"/>
    </row>
    <row r="873" spans="10:23">
      <c r="J873" s="24"/>
      <c r="S873" s="203" t="e">
        <f>Tabla13[[#This Row],[Título del contrato]]&amp;Tabla13[[#This Row],[Nº Expediente de la plataforma de contratación]]</f>
        <v>#VALUE!</v>
      </c>
      <c r="T873" s="208" t="e">
        <f>Tabla13[[#This Row],[Nº Expediente de la plataforma de contratación]]</f>
        <v>#VALUE!</v>
      </c>
      <c r="U873" s="134" t="e">
        <f>Tabla13[[#This Row],[Importe IVA ]]</f>
        <v>#VALUE!</v>
      </c>
      <c r="V873" s="134" t="e">
        <f>Tabla13[[#This Row],[Importe de adjudicación (IVA INCLUIDO)]]</f>
        <v>#VALUE!</v>
      </c>
      <c r="W873" s="137"/>
    </row>
    <row r="874" spans="10:23">
      <c r="J874" s="24"/>
      <c r="S874" s="203" t="e">
        <f>Tabla13[[#This Row],[Título del contrato]]&amp;Tabla13[[#This Row],[Nº Expediente de la plataforma de contratación]]</f>
        <v>#VALUE!</v>
      </c>
      <c r="T874" s="208" t="e">
        <f>Tabla13[[#This Row],[Nº Expediente de la plataforma de contratación]]</f>
        <v>#VALUE!</v>
      </c>
      <c r="U874" s="134" t="e">
        <f>Tabla13[[#This Row],[Importe IVA ]]</f>
        <v>#VALUE!</v>
      </c>
      <c r="V874" s="134" t="e">
        <f>Tabla13[[#This Row],[Importe de adjudicación (IVA INCLUIDO)]]</f>
        <v>#VALUE!</v>
      </c>
      <c r="W874" s="137"/>
    </row>
    <row r="875" spans="10:23">
      <c r="J875" s="24"/>
      <c r="S875" s="203" t="e">
        <f>Tabla13[[#This Row],[Título del contrato]]&amp;Tabla13[[#This Row],[Nº Expediente de la plataforma de contratación]]</f>
        <v>#VALUE!</v>
      </c>
      <c r="T875" s="208" t="e">
        <f>Tabla13[[#This Row],[Nº Expediente de la plataforma de contratación]]</f>
        <v>#VALUE!</v>
      </c>
      <c r="U875" s="134" t="e">
        <f>Tabla13[[#This Row],[Importe IVA ]]</f>
        <v>#VALUE!</v>
      </c>
      <c r="V875" s="134" t="e">
        <f>Tabla13[[#This Row],[Importe de adjudicación (IVA INCLUIDO)]]</f>
        <v>#VALUE!</v>
      </c>
      <c r="W875" s="137"/>
    </row>
    <row r="876" spans="10:23">
      <c r="J876" s="24"/>
      <c r="S876" s="203" t="e">
        <f>Tabla13[[#This Row],[Título del contrato]]&amp;Tabla13[[#This Row],[Nº Expediente de la plataforma de contratación]]</f>
        <v>#VALUE!</v>
      </c>
      <c r="T876" s="208" t="e">
        <f>Tabla13[[#This Row],[Nº Expediente de la plataforma de contratación]]</f>
        <v>#VALUE!</v>
      </c>
      <c r="U876" s="134" t="e">
        <f>Tabla13[[#This Row],[Importe IVA ]]</f>
        <v>#VALUE!</v>
      </c>
      <c r="V876" s="134" t="e">
        <f>Tabla13[[#This Row],[Importe de adjudicación (IVA INCLUIDO)]]</f>
        <v>#VALUE!</v>
      </c>
      <c r="W876" s="137"/>
    </row>
    <row r="877" spans="10:23">
      <c r="J877" s="24"/>
      <c r="S877" s="203" t="e">
        <f>Tabla13[[#This Row],[Título del contrato]]&amp;Tabla13[[#This Row],[Nº Expediente de la plataforma de contratación]]</f>
        <v>#VALUE!</v>
      </c>
      <c r="T877" s="208" t="e">
        <f>Tabla13[[#This Row],[Nº Expediente de la plataforma de contratación]]</f>
        <v>#VALUE!</v>
      </c>
      <c r="U877" s="134" t="e">
        <f>Tabla13[[#This Row],[Importe IVA ]]</f>
        <v>#VALUE!</v>
      </c>
      <c r="V877" s="134" t="e">
        <f>Tabla13[[#This Row],[Importe de adjudicación (IVA INCLUIDO)]]</f>
        <v>#VALUE!</v>
      </c>
      <c r="W877" s="137"/>
    </row>
    <row r="878" spans="10:23">
      <c r="J878" s="24"/>
      <c r="S878" s="203" t="e">
        <f>Tabla13[[#This Row],[Título del contrato]]&amp;Tabla13[[#This Row],[Nº Expediente de la plataforma de contratación]]</f>
        <v>#VALUE!</v>
      </c>
      <c r="T878" s="208" t="e">
        <f>Tabla13[[#This Row],[Nº Expediente de la plataforma de contratación]]</f>
        <v>#VALUE!</v>
      </c>
      <c r="U878" s="134" t="e">
        <f>Tabla13[[#This Row],[Importe IVA ]]</f>
        <v>#VALUE!</v>
      </c>
      <c r="V878" s="134" t="e">
        <f>Tabla13[[#This Row],[Importe de adjudicación (IVA INCLUIDO)]]</f>
        <v>#VALUE!</v>
      </c>
      <c r="W878" s="137"/>
    </row>
    <row r="879" spans="10:23">
      <c r="J879" s="24"/>
      <c r="S879" s="203" t="e">
        <f>Tabla13[[#This Row],[Título del contrato]]&amp;Tabla13[[#This Row],[Nº Expediente de la plataforma de contratación]]</f>
        <v>#VALUE!</v>
      </c>
      <c r="T879" s="208" t="e">
        <f>Tabla13[[#This Row],[Nº Expediente de la plataforma de contratación]]</f>
        <v>#VALUE!</v>
      </c>
      <c r="U879" s="134" t="e">
        <f>Tabla13[[#This Row],[Importe IVA ]]</f>
        <v>#VALUE!</v>
      </c>
      <c r="V879" s="134" t="e">
        <f>Tabla13[[#This Row],[Importe de adjudicación (IVA INCLUIDO)]]</f>
        <v>#VALUE!</v>
      </c>
      <c r="W879" s="137"/>
    </row>
    <row r="880" spans="10:23">
      <c r="J880" s="24"/>
      <c r="S880" s="203" t="e">
        <f>Tabla13[[#This Row],[Título del contrato]]&amp;Tabla13[[#This Row],[Nº Expediente de la plataforma de contratación]]</f>
        <v>#VALUE!</v>
      </c>
      <c r="T880" s="208" t="e">
        <f>Tabla13[[#This Row],[Nº Expediente de la plataforma de contratación]]</f>
        <v>#VALUE!</v>
      </c>
      <c r="U880" s="134" t="e">
        <f>Tabla13[[#This Row],[Importe IVA ]]</f>
        <v>#VALUE!</v>
      </c>
      <c r="V880" s="134" t="e">
        <f>Tabla13[[#This Row],[Importe de adjudicación (IVA INCLUIDO)]]</f>
        <v>#VALUE!</v>
      </c>
      <c r="W880" s="137"/>
    </row>
    <row r="881" spans="10:23">
      <c r="J881" s="24"/>
      <c r="S881" s="203" t="e">
        <f>Tabla13[[#This Row],[Título del contrato]]&amp;Tabla13[[#This Row],[Nº Expediente de la plataforma de contratación]]</f>
        <v>#VALUE!</v>
      </c>
      <c r="T881" s="208" t="e">
        <f>Tabla13[[#This Row],[Nº Expediente de la plataforma de contratación]]</f>
        <v>#VALUE!</v>
      </c>
      <c r="U881" s="134" t="e">
        <f>Tabla13[[#This Row],[Importe IVA ]]</f>
        <v>#VALUE!</v>
      </c>
      <c r="V881" s="134" t="e">
        <f>Tabla13[[#This Row],[Importe de adjudicación (IVA INCLUIDO)]]</f>
        <v>#VALUE!</v>
      </c>
      <c r="W881" s="137"/>
    </row>
    <row r="882" spans="10:23">
      <c r="J882" s="24"/>
      <c r="S882" s="203" t="e">
        <f>Tabla13[[#This Row],[Título del contrato]]&amp;Tabla13[[#This Row],[Nº Expediente de la plataforma de contratación]]</f>
        <v>#VALUE!</v>
      </c>
      <c r="T882" s="208" t="e">
        <f>Tabla13[[#This Row],[Nº Expediente de la plataforma de contratación]]</f>
        <v>#VALUE!</v>
      </c>
      <c r="U882" s="134" t="e">
        <f>Tabla13[[#This Row],[Importe IVA ]]</f>
        <v>#VALUE!</v>
      </c>
      <c r="V882" s="134" t="e">
        <f>Tabla13[[#This Row],[Importe de adjudicación (IVA INCLUIDO)]]</f>
        <v>#VALUE!</v>
      </c>
      <c r="W882" s="137"/>
    </row>
    <row r="883" spans="10:23">
      <c r="J883" s="24"/>
      <c r="S883" s="203" t="e">
        <f>Tabla13[[#This Row],[Título del contrato]]&amp;Tabla13[[#This Row],[Nº Expediente de la plataforma de contratación]]</f>
        <v>#VALUE!</v>
      </c>
      <c r="T883" s="208" t="e">
        <f>Tabla13[[#This Row],[Nº Expediente de la plataforma de contratación]]</f>
        <v>#VALUE!</v>
      </c>
      <c r="U883" s="134" t="e">
        <f>Tabla13[[#This Row],[Importe IVA ]]</f>
        <v>#VALUE!</v>
      </c>
      <c r="V883" s="134" t="e">
        <f>Tabla13[[#This Row],[Importe de adjudicación (IVA INCLUIDO)]]</f>
        <v>#VALUE!</v>
      </c>
      <c r="W883" s="137"/>
    </row>
    <row r="884" spans="10:23">
      <c r="J884" s="24"/>
      <c r="S884" s="203" t="e">
        <f>Tabla13[[#This Row],[Título del contrato]]&amp;Tabla13[[#This Row],[Nº Expediente de la plataforma de contratación]]</f>
        <v>#VALUE!</v>
      </c>
      <c r="T884" s="208" t="e">
        <f>Tabla13[[#This Row],[Nº Expediente de la plataforma de contratación]]</f>
        <v>#VALUE!</v>
      </c>
      <c r="U884" s="134" t="e">
        <f>Tabla13[[#This Row],[Importe IVA ]]</f>
        <v>#VALUE!</v>
      </c>
      <c r="V884" s="134" t="e">
        <f>Tabla13[[#This Row],[Importe de adjudicación (IVA INCLUIDO)]]</f>
        <v>#VALUE!</v>
      </c>
      <c r="W884" s="137"/>
    </row>
    <row r="885" spans="10:23">
      <c r="J885" s="24"/>
      <c r="S885" s="203" t="e">
        <f>Tabla13[[#This Row],[Título del contrato]]&amp;Tabla13[[#This Row],[Nº Expediente de la plataforma de contratación]]</f>
        <v>#VALUE!</v>
      </c>
      <c r="T885" s="208" t="e">
        <f>Tabla13[[#This Row],[Nº Expediente de la plataforma de contratación]]</f>
        <v>#VALUE!</v>
      </c>
      <c r="U885" s="134" t="e">
        <f>Tabla13[[#This Row],[Importe IVA ]]</f>
        <v>#VALUE!</v>
      </c>
      <c r="V885" s="134" t="e">
        <f>Tabla13[[#This Row],[Importe de adjudicación (IVA INCLUIDO)]]</f>
        <v>#VALUE!</v>
      </c>
      <c r="W885" s="137"/>
    </row>
    <row r="886" spans="10:23">
      <c r="J886" s="24"/>
      <c r="S886" s="203" t="e">
        <f>Tabla13[[#This Row],[Título del contrato]]&amp;Tabla13[[#This Row],[Nº Expediente de la plataforma de contratación]]</f>
        <v>#VALUE!</v>
      </c>
      <c r="T886" s="208" t="e">
        <f>Tabla13[[#This Row],[Nº Expediente de la plataforma de contratación]]</f>
        <v>#VALUE!</v>
      </c>
      <c r="U886" s="134" t="e">
        <f>Tabla13[[#This Row],[Importe IVA ]]</f>
        <v>#VALUE!</v>
      </c>
      <c r="V886" s="134" t="e">
        <f>Tabla13[[#This Row],[Importe de adjudicación (IVA INCLUIDO)]]</f>
        <v>#VALUE!</v>
      </c>
      <c r="W886" s="137"/>
    </row>
    <row r="887" spans="10:23">
      <c r="J887" s="24"/>
      <c r="S887" s="203" t="e">
        <f>Tabla13[[#This Row],[Título del contrato]]&amp;Tabla13[[#This Row],[Nº Expediente de la plataforma de contratación]]</f>
        <v>#VALUE!</v>
      </c>
      <c r="T887" s="208" t="e">
        <f>Tabla13[[#This Row],[Nº Expediente de la plataforma de contratación]]</f>
        <v>#VALUE!</v>
      </c>
      <c r="U887" s="134" t="e">
        <f>Tabla13[[#This Row],[Importe IVA ]]</f>
        <v>#VALUE!</v>
      </c>
      <c r="V887" s="134" t="e">
        <f>Tabla13[[#This Row],[Importe de adjudicación (IVA INCLUIDO)]]</f>
        <v>#VALUE!</v>
      </c>
      <c r="W887" s="137"/>
    </row>
    <row r="888" spans="10:23">
      <c r="J888" s="24"/>
      <c r="S888" s="203" t="e">
        <f>Tabla13[[#This Row],[Título del contrato]]&amp;Tabla13[[#This Row],[Nº Expediente de la plataforma de contratación]]</f>
        <v>#VALUE!</v>
      </c>
      <c r="T888" s="208" t="e">
        <f>Tabla13[[#This Row],[Nº Expediente de la plataforma de contratación]]</f>
        <v>#VALUE!</v>
      </c>
      <c r="U888" s="134" t="e">
        <f>Tabla13[[#This Row],[Importe IVA ]]</f>
        <v>#VALUE!</v>
      </c>
      <c r="V888" s="134" t="e">
        <f>Tabla13[[#This Row],[Importe de adjudicación (IVA INCLUIDO)]]</f>
        <v>#VALUE!</v>
      </c>
      <c r="W888" s="137"/>
    </row>
    <row r="889" spans="10:23">
      <c r="J889" s="24"/>
      <c r="S889" s="203" t="e">
        <f>Tabla13[[#This Row],[Título del contrato]]&amp;Tabla13[[#This Row],[Nº Expediente de la plataforma de contratación]]</f>
        <v>#VALUE!</v>
      </c>
      <c r="T889" s="208" t="e">
        <f>Tabla13[[#This Row],[Nº Expediente de la plataforma de contratación]]</f>
        <v>#VALUE!</v>
      </c>
      <c r="U889" s="134" t="e">
        <f>Tabla13[[#This Row],[Importe IVA ]]</f>
        <v>#VALUE!</v>
      </c>
      <c r="V889" s="134" t="e">
        <f>Tabla13[[#This Row],[Importe de adjudicación (IVA INCLUIDO)]]</f>
        <v>#VALUE!</v>
      </c>
      <c r="W889" s="137"/>
    </row>
    <row r="890" spans="10:23">
      <c r="J890" s="24"/>
      <c r="S890" s="203" t="e">
        <f>Tabla13[[#This Row],[Título del contrato]]&amp;Tabla13[[#This Row],[Nº Expediente de la plataforma de contratación]]</f>
        <v>#VALUE!</v>
      </c>
      <c r="T890" s="208" t="e">
        <f>Tabla13[[#This Row],[Nº Expediente de la plataforma de contratación]]</f>
        <v>#VALUE!</v>
      </c>
      <c r="U890" s="134" t="e">
        <f>Tabla13[[#This Row],[Importe IVA ]]</f>
        <v>#VALUE!</v>
      </c>
      <c r="V890" s="134" t="e">
        <f>Tabla13[[#This Row],[Importe de adjudicación (IVA INCLUIDO)]]</f>
        <v>#VALUE!</v>
      </c>
      <c r="W890" s="137"/>
    </row>
    <row r="891" spans="10:23">
      <c r="J891" s="24"/>
      <c r="S891" s="203" t="e">
        <f>Tabla13[[#This Row],[Título del contrato]]&amp;Tabla13[[#This Row],[Nº Expediente de la plataforma de contratación]]</f>
        <v>#VALUE!</v>
      </c>
      <c r="T891" s="208" t="e">
        <f>Tabla13[[#This Row],[Nº Expediente de la plataforma de contratación]]</f>
        <v>#VALUE!</v>
      </c>
      <c r="U891" s="134" t="e">
        <f>Tabla13[[#This Row],[Importe IVA ]]</f>
        <v>#VALUE!</v>
      </c>
      <c r="V891" s="134" t="e">
        <f>Tabla13[[#This Row],[Importe de adjudicación (IVA INCLUIDO)]]</f>
        <v>#VALUE!</v>
      </c>
      <c r="W891" s="137"/>
    </row>
    <row r="892" spans="10:23">
      <c r="J892" s="24"/>
      <c r="S892" s="203" t="e">
        <f>Tabla13[[#This Row],[Título del contrato]]&amp;Tabla13[[#This Row],[Nº Expediente de la plataforma de contratación]]</f>
        <v>#VALUE!</v>
      </c>
      <c r="T892" s="208" t="e">
        <f>Tabla13[[#This Row],[Nº Expediente de la plataforma de contratación]]</f>
        <v>#VALUE!</v>
      </c>
      <c r="U892" s="134" t="e">
        <f>Tabla13[[#This Row],[Importe IVA ]]</f>
        <v>#VALUE!</v>
      </c>
      <c r="V892" s="134" t="e">
        <f>Tabla13[[#This Row],[Importe de adjudicación (IVA INCLUIDO)]]</f>
        <v>#VALUE!</v>
      </c>
      <c r="W892" s="137"/>
    </row>
    <row r="893" spans="10:23">
      <c r="J893" s="24"/>
      <c r="S893" s="203" t="e">
        <f>Tabla13[[#This Row],[Título del contrato]]&amp;Tabla13[[#This Row],[Nº Expediente de la plataforma de contratación]]</f>
        <v>#VALUE!</v>
      </c>
      <c r="T893" s="208" t="e">
        <f>Tabla13[[#This Row],[Nº Expediente de la plataforma de contratación]]</f>
        <v>#VALUE!</v>
      </c>
      <c r="U893" s="134" t="e">
        <f>Tabla13[[#This Row],[Importe IVA ]]</f>
        <v>#VALUE!</v>
      </c>
      <c r="V893" s="134" t="e">
        <f>Tabla13[[#This Row],[Importe de adjudicación (IVA INCLUIDO)]]</f>
        <v>#VALUE!</v>
      </c>
      <c r="W893" s="137"/>
    </row>
    <row r="894" spans="10:23">
      <c r="J894" s="24"/>
      <c r="S894" s="203" t="e">
        <f>Tabla13[[#This Row],[Título del contrato]]&amp;Tabla13[[#This Row],[Nº Expediente de la plataforma de contratación]]</f>
        <v>#VALUE!</v>
      </c>
      <c r="T894" s="208" t="e">
        <f>Tabla13[[#This Row],[Nº Expediente de la plataforma de contratación]]</f>
        <v>#VALUE!</v>
      </c>
      <c r="U894" s="134" t="e">
        <f>Tabla13[[#This Row],[Importe IVA ]]</f>
        <v>#VALUE!</v>
      </c>
      <c r="V894" s="134" t="e">
        <f>Tabla13[[#This Row],[Importe de adjudicación (IVA INCLUIDO)]]</f>
        <v>#VALUE!</v>
      </c>
      <c r="W894" s="137"/>
    </row>
    <row r="895" spans="10:23">
      <c r="J895" s="24"/>
      <c r="S895" s="203" t="e">
        <f>Tabla13[[#This Row],[Título del contrato]]&amp;Tabla13[[#This Row],[Nº Expediente de la plataforma de contratación]]</f>
        <v>#VALUE!</v>
      </c>
      <c r="T895" s="208" t="e">
        <f>Tabla13[[#This Row],[Nº Expediente de la plataforma de contratación]]</f>
        <v>#VALUE!</v>
      </c>
      <c r="U895" s="134" t="e">
        <f>Tabla13[[#This Row],[Importe IVA ]]</f>
        <v>#VALUE!</v>
      </c>
      <c r="V895" s="134" t="e">
        <f>Tabla13[[#This Row],[Importe de adjudicación (IVA INCLUIDO)]]</f>
        <v>#VALUE!</v>
      </c>
      <c r="W895" s="137"/>
    </row>
    <row r="896" spans="10:23">
      <c r="J896" s="24"/>
      <c r="S896" s="203" t="e">
        <f>Tabla13[[#This Row],[Título del contrato]]&amp;Tabla13[[#This Row],[Nº Expediente de la plataforma de contratación]]</f>
        <v>#VALUE!</v>
      </c>
      <c r="T896" s="208" t="e">
        <f>Tabla13[[#This Row],[Nº Expediente de la plataforma de contratación]]</f>
        <v>#VALUE!</v>
      </c>
      <c r="U896" s="134" t="e">
        <f>Tabla13[[#This Row],[Importe IVA ]]</f>
        <v>#VALUE!</v>
      </c>
      <c r="V896" s="134" t="e">
        <f>Tabla13[[#This Row],[Importe de adjudicación (IVA INCLUIDO)]]</f>
        <v>#VALUE!</v>
      </c>
      <c r="W896" s="137"/>
    </row>
    <row r="897" spans="10:23">
      <c r="J897" s="24"/>
      <c r="S897" s="203" t="e">
        <f>Tabla13[[#This Row],[Título del contrato]]&amp;Tabla13[[#This Row],[Nº Expediente de la plataforma de contratación]]</f>
        <v>#VALUE!</v>
      </c>
      <c r="T897" s="208" t="e">
        <f>Tabla13[[#This Row],[Nº Expediente de la plataforma de contratación]]</f>
        <v>#VALUE!</v>
      </c>
      <c r="U897" s="134" t="e">
        <f>Tabla13[[#This Row],[Importe IVA ]]</f>
        <v>#VALUE!</v>
      </c>
      <c r="V897" s="134" t="e">
        <f>Tabla13[[#This Row],[Importe de adjudicación (IVA INCLUIDO)]]</f>
        <v>#VALUE!</v>
      </c>
      <c r="W897" s="137"/>
    </row>
    <row r="898" spans="10:23">
      <c r="J898" s="24"/>
      <c r="S898" s="203" t="e">
        <f>Tabla13[[#This Row],[Título del contrato]]&amp;Tabla13[[#This Row],[Nº Expediente de la plataforma de contratación]]</f>
        <v>#VALUE!</v>
      </c>
      <c r="T898" s="208" t="e">
        <f>Tabla13[[#This Row],[Nº Expediente de la plataforma de contratación]]</f>
        <v>#VALUE!</v>
      </c>
      <c r="U898" s="134" t="e">
        <f>Tabla13[[#This Row],[Importe IVA ]]</f>
        <v>#VALUE!</v>
      </c>
      <c r="V898" s="134" t="e">
        <f>Tabla13[[#This Row],[Importe de adjudicación (IVA INCLUIDO)]]</f>
        <v>#VALUE!</v>
      </c>
      <c r="W898" s="137"/>
    </row>
    <row r="899" spans="10:23">
      <c r="J899" s="24"/>
      <c r="S899" s="203" t="e">
        <f>Tabla13[[#This Row],[Título del contrato]]&amp;Tabla13[[#This Row],[Nº Expediente de la plataforma de contratación]]</f>
        <v>#VALUE!</v>
      </c>
      <c r="T899" s="208" t="e">
        <f>Tabla13[[#This Row],[Nº Expediente de la plataforma de contratación]]</f>
        <v>#VALUE!</v>
      </c>
      <c r="U899" s="134" t="e">
        <f>Tabla13[[#This Row],[Importe IVA ]]</f>
        <v>#VALUE!</v>
      </c>
      <c r="V899" s="134" t="e">
        <f>Tabla13[[#This Row],[Importe de adjudicación (IVA INCLUIDO)]]</f>
        <v>#VALUE!</v>
      </c>
      <c r="W899" s="137"/>
    </row>
    <row r="900" spans="10:23">
      <c r="J900" s="24"/>
      <c r="S900" s="203" t="e">
        <f>Tabla13[[#This Row],[Título del contrato]]&amp;Tabla13[[#This Row],[Nº Expediente de la plataforma de contratación]]</f>
        <v>#VALUE!</v>
      </c>
      <c r="T900" s="208" t="e">
        <f>Tabla13[[#This Row],[Nº Expediente de la plataforma de contratación]]</f>
        <v>#VALUE!</v>
      </c>
      <c r="U900" s="134" t="e">
        <f>Tabla13[[#This Row],[Importe IVA ]]</f>
        <v>#VALUE!</v>
      </c>
      <c r="V900" s="134" t="e">
        <f>Tabla13[[#This Row],[Importe de adjudicación (IVA INCLUIDO)]]</f>
        <v>#VALUE!</v>
      </c>
      <c r="W900" s="137"/>
    </row>
    <row r="901" spans="10:23">
      <c r="J901" s="24"/>
      <c r="S901" s="203" t="e">
        <f>Tabla13[[#This Row],[Título del contrato]]&amp;Tabla13[[#This Row],[Nº Expediente de la plataforma de contratación]]</f>
        <v>#VALUE!</v>
      </c>
      <c r="T901" s="208" t="e">
        <f>Tabla13[[#This Row],[Nº Expediente de la plataforma de contratación]]</f>
        <v>#VALUE!</v>
      </c>
      <c r="U901" s="134" t="e">
        <f>Tabla13[[#This Row],[Importe IVA ]]</f>
        <v>#VALUE!</v>
      </c>
      <c r="V901" s="134" t="e">
        <f>Tabla13[[#This Row],[Importe de adjudicación (IVA INCLUIDO)]]</f>
        <v>#VALUE!</v>
      </c>
      <c r="W901" s="137"/>
    </row>
    <row r="902" spans="10:23">
      <c r="J902" s="24"/>
      <c r="S902" s="203" t="e">
        <f>Tabla13[[#This Row],[Título del contrato]]&amp;Tabla13[[#This Row],[Nº Expediente de la plataforma de contratación]]</f>
        <v>#VALUE!</v>
      </c>
      <c r="T902" s="208" t="e">
        <f>Tabla13[[#This Row],[Nº Expediente de la plataforma de contratación]]</f>
        <v>#VALUE!</v>
      </c>
      <c r="U902" s="134" t="e">
        <f>Tabla13[[#This Row],[Importe IVA ]]</f>
        <v>#VALUE!</v>
      </c>
      <c r="V902" s="134" t="e">
        <f>Tabla13[[#This Row],[Importe de adjudicación (IVA INCLUIDO)]]</f>
        <v>#VALUE!</v>
      </c>
      <c r="W902" s="137"/>
    </row>
    <row r="903" spans="10:23">
      <c r="J903" s="24"/>
      <c r="S903" s="203" t="e">
        <f>Tabla13[[#This Row],[Título del contrato]]&amp;Tabla13[[#This Row],[Nº Expediente de la plataforma de contratación]]</f>
        <v>#VALUE!</v>
      </c>
      <c r="T903" s="208" t="e">
        <f>Tabla13[[#This Row],[Nº Expediente de la plataforma de contratación]]</f>
        <v>#VALUE!</v>
      </c>
      <c r="U903" s="134" t="e">
        <f>Tabla13[[#This Row],[Importe IVA ]]</f>
        <v>#VALUE!</v>
      </c>
      <c r="V903" s="134" t="e">
        <f>Tabla13[[#This Row],[Importe de adjudicación (IVA INCLUIDO)]]</f>
        <v>#VALUE!</v>
      </c>
      <c r="W903" s="137"/>
    </row>
    <row r="904" spans="10:23">
      <c r="J904" s="24"/>
      <c r="S904" s="203" t="e">
        <f>Tabla13[[#This Row],[Título del contrato]]&amp;Tabla13[[#This Row],[Nº Expediente de la plataforma de contratación]]</f>
        <v>#VALUE!</v>
      </c>
      <c r="T904" s="208" t="e">
        <f>Tabla13[[#This Row],[Nº Expediente de la plataforma de contratación]]</f>
        <v>#VALUE!</v>
      </c>
      <c r="U904" s="134" t="e">
        <f>Tabla13[[#This Row],[Importe IVA ]]</f>
        <v>#VALUE!</v>
      </c>
      <c r="V904" s="134" t="e">
        <f>Tabla13[[#This Row],[Importe de adjudicación (IVA INCLUIDO)]]</f>
        <v>#VALUE!</v>
      </c>
      <c r="W904" s="137"/>
    </row>
    <row r="905" spans="10:23">
      <c r="J905" s="24"/>
      <c r="S905" s="203" t="e">
        <f>Tabla13[[#This Row],[Título del contrato]]&amp;Tabla13[[#This Row],[Nº Expediente de la plataforma de contratación]]</f>
        <v>#VALUE!</v>
      </c>
      <c r="T905" s="208" t="e">
        <f>Tabla13[[#This Row],[Nº Expediente de la plataforma de contratación]]</f>
        <v>#VALUE!</v>
      </c>
      <c r="U905" s="134" t="e">
        <f>Tabla13[[#This Row],[Importe IVA ]]</f>
        <v>#VALUE!</v>
      </c>
      <c r="V905" s="134" t="e">
        <f>Tabla13[[#This Row],[Importe de adjudicación (IVA INCLUIDO)]]</f>
        <v>#VALUE!</v>
      </c>
      <c r="W905" s="137"/>
    </row>
    <row r="906" spans="10:23">
      <c r="J906" s="24"/>
      <c r="S906" s="203" t="e">
        <f>Tabla13[[#This Row],[Título del contrato]]&amp;Tabla13[[#This Row],[Nº Expediente de la plataforma de contratación]]</f>
        <v>#VALUE!</v>
      </c>
      <c r="T906" s="208" t="e">
        <f>Tabla13[[#This Row],[Nº Expediente de la plataforma de contratación]]</f>
        <v>#VALUE!</v>
      </c>
      <c r="U906" s="134" t="e">
        <f>Tabla13[[#This Row],[Importe IVA ]]</f>
        <v>#VALUE!</v>
      </c>
      <c r="V906" s="134" t="e">
        <f>Tabla13[[#This Row],[Importe de adjudicación (IVA INCLUIDO)]]</f>
        <v>#VALUE!</v>
      </c>
      <c r="W906" s="137"/>
    </row>
    <row r="907" spans="10:23">
      <c r="J907" s="24"/>
      <c r="S907" s="203" t="e">
        <f>Tabla13[[#This Row],[Título del contrato]]&amp;Tabla13[[#This Row],[Nº Expediente de la plataforma de contratación]]</f>
        <v>#VALUE!</v>
      </c>
      <c r="T907" s="208" t="e">
        <f>Tabla13[[#This Row],[Nº Expediente de la plataforma de contratación]]</f>
        <v>#VALUE!</v>
      </c>
      <c r="U907" s="134" t="e">
        <f>Tabla13[[#This Row],[Importe IVA ]]</f>
        <v>#VALUE!</v>
      </c>
      <c r="V907" s="134" t="e">
        <f>Tabla13[[#This Row],[Importe de adjudicación (IVA INCLUIDO)]]</f>
        <v>#VALUE!</v>
      </c>
      <c r="W907" s="137"/>
    </row>
    <row r="908" spans="10:23">
      <c r="J908" s="24"/>
      <c r="S908" s="203" t="e">
        <f>Tabla13[[#This Row],[Título del contrato]]&amp;Tabla13[[#This Row],[Nº Expediente de la plataforma de contratación]]</f>
        <v>#VALUE!</v>
      </c>
      <c r="T908" s="208" t="e">
        <f>Tabla13[[#This Row],[Nº Expediente de la plataforma de contratación]]</f>
        <v>#VALUE!</v>
      </c>
      <c r="U908" s="134" t="e">
        <f>Tabla13[[#This Row],[Importe IVA ]]</f>
        <v>#VALUE!</v>
      </c>
      <c r="V908" s="134" t="e">
        <f>Tabla13[[#This Row],[Importe de adjudicación (IVA INCLUIDO)]]</f>
        <v>#VALUE!</v>
      </c>
      <c r="W908" s="137"/>
    </row>
    <row r="909" spans="10:23">
      <c r="J909" s="24"/>
      <c r="S909" s="203" t="e">
        <f>Tabla13[[#This Row],[Título del contrato]]&amp;Tabla13[[#This Row],[Nº Expediente de la plataforma de contratación]]</f>
        <v>#VALUE!</v>
      </c>
      <c r="T909" s="208" t="e">
        <f>Tabla13[[#This Row],[Nº Expediente de la plataforma de contratación]]</f>
        <v>#VALUE!</v>
      </c>
      <c r="U909" s="134" t="e">
        <f>Tabla13[[#This Row],[Importe IVA ]]</f>
        <v>#VALUE!</v>
      </c>
      <c r="V909" s="134" t="e">
        <f>Tabla13[[#This Row],[Importe de adjudicación (IVA INCLUIDO)]]</f>
        <v>#VALUE!</v>
      </c>
      <c r="W909" s="137"/>
    </row>
    <row r="910" spans="10:23">
      <c r="J910" s="24"/>
      <c r="S910" s="203" t="e">
        <f>Tabla13[[#This Row],[Título del contrato]]&amp;Tabla13[[#This Row],[Nº Expediente de la plataforma de contratación]]</f>
        <v>#VALUE!</v>
      </c>
      <c r="T910" s="208" t="e">
        <f>Tabla13[[#This Row],[Nº Expediente de la plataforma de contratación]]</f>
        <v>#VALUE!</v>
      </c>
      <c r="U910" s="134" t="e">
        <f>Tabla13[[#This Row],[Importe IVA ]]</f>
        <v>#VALUE!</v>
      </c>
      <c r="V910" s="134" t="e">
        <f>Tabla13[[#This Row],[Importe de adjudicación (IVA INCLUIDO)]]</f>
        <v>#VALUE!</v>
      </c>
      <c r="W910" s="137"/>
    </row>
    <row r="911" spans="10:23">
      <c r="J911" s="24"/>
      <c r="S911" s="203" t="e">
        <f>Tabla13[[#This Row],[Título del contrato]]&amp;Tabla13[[#This Row],[Nº Expediente de la plataforma de contratación]]</f>
        <v>#VALUE!</v>
      </c>
      <c r="T911" s="208" t="e">
        <f>Tabla13[[#This Row],[Nº Expediente de la plataforma de contratación]]</f>
        <v>#VALUE!</v>
      </c>
      <c r="U911" s="134" t="e">
        <f>Tabla13[[#This Row],[Importe IVA ]]</f>
        <v>#VALUE!</v>
      </c>
      <c r="V911" s="134" t="e">
        <f>Tabla13[[#This Row],[Importe de adjudicación (IVA INCLUIDO)]]</f>
        <v>#VALUE!</v>
      </c>
      <c r="W911" s="137"/>
    </row>
    <row r="912" spans="10:23">
      <c r="J912" s="24"/>
      <c r="S912" s="203" t="e">
        <f>Tabla13[[#This Row],[Título del contrato]]&amp;Tabla13[[#This Row],[Nº Expediente de la plataforma de contratación]]</f>
        <v>#VALUE!</v>
      </c>
      <c r="T912" s="208" t="e">
        <f>Tabla13[[#This Row],[Nº Expediente de la plataforma de contratación]]</f>
        <v>#VALUE!</v>
      </c>
      <c r="U912" s="134" t="e">
        <f>Tabla13[[#This Row],[Importe IVA ]]</f>
        <v>#VALUE!</v>
      </c>
      <c r="V912" s="134" t="e">
        <f>Tabla13[[#This Row],[Importe de adjudicación (IVA INCLUIDO)]]</f>
        <v>#VALUE!</v>
      </c>
      <c r="W912" s="137"/>
    </row>
    <row r="913" spans="10:23">
      <c r="J913" s="24"/>
      <c r="S913" s="203" t="e">
        <f>Tabla13[[#This Row],[Título del contrato]]&amp;Tabla13[[#This Row],[Nº Expediente de la plataforma de contratación]]</f>
        <v>#VALUE!</v>
      </c>
      <c r="T913" s="208" t="e">
        <f>Tabla13[[#This Row],[Nº Expediente de la plataforma de contratación]]</f>
        <v>#VALUE!</v>
      </c>
      <c r="U913" s="134" t="e">
        <f>Tabla13[[#This Row],[Importe IVA ]]</f>
        <v>#VALUE!</v>
      </c>
      <c r="V913" s="134" t="e">
        <f>Tabla13[[#This Row],[Importe de adjudicación (IVA INCLUIDO)]]</f>
        <v>#VALUE!</v>
      </c>
      <c r="W913" s="137"/>
    </row>
    <row r="914" spans="10:23">
      <c r="J914" s="24"/>
      <c r="S914" s="203" t="e">
        <f>Tabla13[[#This Row],[Título del contrato]]&amp;Tabla13[[#This Row],[Nº Expediente de la plataforma de contratación]]</f>
        <v>#VALUE!</v>
      </c>
      <c r="T914" s="208" t="e">
        <f>Tabla13[[#This Row],[Nº Expediente de la plataforma de contratación]]</f>
        <v>#VALUE!</v>
      </c>
      <c r="U914" s="134" t="e">
        <f>Tabla13[[#This Row],[Importe IVA ]]</f>
        <v>#VALUE!</v>
      </c>
      <c r="V914" s="134" t="e">
        <f>Tabla13[[#This Row],[Importe de adjudicación (IVA INCLUIDO)]]</f>
        <v>#VALUE!</v>
      </c>
      <c r="W914" s="137"/>
    </row>
    <row r="915" spans="10:23">
      <c r="J915" s="24"/>
      <c r="S915" s="203" t="e">
        <f>Tabla13[[#This Row],[Título del contrato]]&amp;Tabla13[[#This Row],[Nº Expediente de la plataforma de contratación]]</f>
        <v>#VALUE!</v>
      </c>
      <c r="T915" s="208" t="e">
        <f>Tabla13[[#This Row],[Nº Expediente de la plataforma de contratación]]</f>
        <v>#VALUE!</v>
      </c>
      <c r="U915" s="134" t="e">
        <f>Tabla13[[#This Row],[Importe IVA ]]</f>
        <v>#VALUE!</v>
      </c>
      <c r="V915" s="134" t="e">
        <f>Tabla13[[#This Row],[Importe de adjudicación (IVA INCLUIDO)]]</f>
        <v>#VALUE!</v>
      </c>
      <c r="W915" s="137"/>
    </row>
    <row r="916" spans="10:23">
      <c r="J916" s="24"/>
      <c r="S916" s="203" t="e">
        <f>Tabla13[[#This Row],[Título del contrato]]&amp;Tabla13[[#This Row],[Nº Expediente de la plataforma de contratación]]</f>
        <v>#VALUE!</v>
      </c>
      <c r="T916" s="208" t="e">
        <f>Tabla13[[#This Row],[Nº Expediente de la plataforma de contratación]]</f>
        <v>#VALUE!</v>
      </c>
      <c r="U916" s="134" t="e">
        <f>Tabla13[[#This Row],[Importe IVA ]]</f>
        <v>#VALUE!</v>
      </c>
      <c r="V916" s="134" t="e">
        <f>Tabla13[[#This Row],[Importe de adjudicación (IVA INCLUIDO)]]</f>
        <v>#VALUE!</v>
      </c>
      <c r="W916" s="137"/>
    </row>
    <row r="917" spans="10:23">
      <c r="J917" s="24"/>
      <c r="S917" s="203" t="e">
        <f>Tabla13[[#This Row],[Título del contrato]]&amp;Tabla13[[#This Row],[Nº Expediente de la plataforma de contratación]]</f>
        <v>#VALUE!</v>
      </c>
      <c r="T917" s="208" t="e">
        <f>Tabla13[[#This Row],[Nº Expediente de la plataforma de contratación]]</f>
        <v>#VALUE!</v>
      </c>
      <c r="U917" s="134" t="e">
        <f>Tabla13[[#This Row],[Importe IVA ]]</f>
        <v>#VALUE!</v>
      </c>
      <c r="V917" s="134" t="e">
        <f>Tabla13[[#This Row],[Importe de adjudicación (IVA INCLUIDO)]]</f>
        <v>#VALUE!</v>
      </c>
      <c r="W917" s="137"/>
    </row>
    <row r="918" spans="10:23">
      <c r="J918" s="24"/>
      <c r="S918" s="203" t="e">
        <f>Tabla13[[#This Row],[Título del contrato]]&amp;Tabla13[[#This Row],[Nº Expediente de la plataforma de contratación]]</f>
        <v>#VALUE!</v>
      </c>
      <c r="T918" s="208" t="e">
        <f>Tabla13[[#This Row],[Nº Expediente de la plataforma de contratación]]</f>
        <v>#VALUE!</v>
      </c>
      <c r="U918" s="134" t="e">
        <f>Tabla13[[#This Row],[Importe IVA ]]</f>
        <v>#VALUE!</v>
      </c>
      <c r="V918" s="134" t="e">
        <f>Tabla13[[#This Row],[Importe de adjudicación (IVA INCLUIDO)]]</f>
        <v>#VALUE!</v>
      </c>
      <c r="W918" s="137"/>
    </row>
    <row r="919" spans="10:23">
      <c r="J919" s="24"/>
      <c r="S919" s="203" t="e">
        <f>Tabla13[[#This Row],[Título del contrato]]&amp;Tabla13[[#This Row],[Nº Expediente de la plataforma de contratación]]</f>
        <v>#VALUE!</v>
      </c>
      <c r="T919" s="208" t="e">
        <f>Tabla13[[#This Row],[Nº Expediente de la plataforma de contratación]]</f>
        <v>#VALUE!</v>
      </c>
      <c r="U919" s="134" t="e">
        <f>Tabla13[[#This Row],[Importe IVA ]]</f>
        <v>#VALUE!</v>
      </c>
      <c r="V919" s="134" t="e">
        <f>Tabla13[[#This Row],[Importe de adjudicación (IVA INCLUIDO)]]</f>
        <v>#VALUE!</v>
      </c>
      <c r="W919" s="137"/>
    </row>
    <row r="920" spans="10:23">
      <c r="J920" s="24"/>
      <c r="S920" s="203" t="e">
        <f>Tabla13[[#This Row],[Título del contrato]]&amp;Tabla13[[#This Row],[Nº Expediente de la plataforma de contratación]]</f>
        <v>#VALUE!</v>
      </c>
      <c r="T920" s="208" t="e">
        <f>Tabla13[[#This Row],[Nº Expediente de la plataforma de contratación]]</f>
        <v>#VALUE!</v>
      </c>
      <c r="U920" s="134" t="e">
        <f>Tabla13[[#This Row],[Importe IVA ]]</f>
        <v>#VALUE!</v>
      </c>
      <c r="V920" s="134" t="e">
        <f>Tabla13[[#This Row],[Importe de adjudicación (IVA INCLUIDO)]]</f>
        <v>#VALUE!</v>
      </c>
      <c r="W920" s="137"/>
    </row>
    <row r="921" spans="10:23">
      <c r="J921" s="24"/>
      <c r="S921" s="203" t="e">
        <f>Tabla13[[#This Row],[Título del contrato]]&amp;Tabla13[[#This Row],[Nº Expediente de la plataforma de contratación]]</f>
        <v>#VALUE!</v>
      </c>
      <c r="T921" s="208" t="e">
        <f>Tabla13[[#This Row],[Nº Expediente de la plataforma de contratación]]</f>
        <v>#VALUE!</v>
      </c>
      <c r="U921" s="134" t="e">
        <f>Tabla13[[#This Row],[Importe IVA ]]</f>
        <v>#VALUE!</v>
      </c>
      <c r="V921" s="134" t="e">
        <f>Tabla13[[#This Row],[Importe de adjudicación (IVA INCLUIDO)]]</f>
        <v>#VALUE!</v>
      </c>
      <c r="W921" s="137"/>
    </row>
    <row r="922" spans="10:23">
      <c r="J922" s="24"/>
      <c r="S922" s="203" t="e">
        <f>Tabla13[[#This Row],[Título del contrato]]&amp;Tabla13[[#This Row],[Nº Expediente de la plataforma de contratación]]</f>
        <v>#VALUE!</v>
      </c>
      <c r="T922" s="208" t="e">
        <f>Tabla13[[#This Row],[Nº Expediente de la plataforma de contratación]]</f>
        <v>#VALUE!</v>
      </c>
      <c r="U922" s="134" t="e">
        <f>Tabla13[[#This Row],[Importe IVA ]]</f>
        <v>#VALUE!</v>
      </c>
      <c r="V922" s="134" t="e">
        <f>Tabla13[[#This Row],[Importe de adjudicación (IVA INCLUIDO)]]</f>
        <v>#VALUE!</v>
      </c>
      <c r="W922" s="137"/>
    </row>
    <row r="923" spans="10:23">
      <c r="J923" s="24"/>
      <c r="S923" s="203" t="e">
        <f>Tabla13[[#This Row],[Título del contrato]]&amp;Tabla13[[#This Row],[Nº Expediente de la plataforma de contratación]]</f>
        <v>#VALUE!</v>
      </c>
      <c r="T923" s="208" t="e">
        <f>Tabla13[[#This Row],[Nº Expediente de la plataforma de contratación]]</f>
        <v>#VALUE!</v>
      </c>
      <c r="U923" s="134" t="e">
        <f>Tabla13[[#This Row],[Importe IVA ]]</f>
        <v>#VALUE!</v>
      </c>
      <c r="V923" s="134" t="e">
        <f>Tabla13[[#This Row],[Importe de adjudicación (IVA INCLUIDO)]]</f>
        <v>#VALUE!</v>
      </c>
      <c r="W923" s="137"/>
    </row>
    <row r="924" spans="10:23">
      <c r="J924" s="24"/>
      <c r="S924" s="203" t="e">
        <f>Tabla13[[#This Row],[Título del contrato]]&amp;Tabla13[[#This Row],[Nº Expediente de la plataforma de contratación]]</f>
        <v>#VALUE!</v>
      </c>
      <c r="T924" s="208" t="e">
        <f>Tabla13[[#This Row],[Nº Expediente de la plataforma de contratación]]</f>
        <v>#VALUE!</v>
      </c>
      <c r="U924" s="134" t="e">
        <f>Tabla13[[#This Row],[Importe IVA ]]</f>
        <v>#VALUE!</v>
      </c>
      <c r="V924" s="134" t="e">
        <f>Tabla13[[#This Row],[Importe de adjudicación (IVA INCLUIDO)]]</f>
        <v>#VALUE!</v>
      </c>
      <c r="W924" s="137"/>
    </row>
    <row r="925" spans="10:23">
      <c r="J925" s="24"/>
      <c r="S925" s="203" t="e">
        <f>Tabla13[[#This Row],[Título del contrato]]&amp;Tabla13[[#This Row],[Nº Expediente de la plataforma de contratación]]</f>
        <v>#VALUE!</v>
      </c>
      <c r="T925" s="208" t="e">
        <f>Tabla13[[#This Row],[Nº Expediente de la plataforma de contratación]]</f>
        <v>#VALUE!</v>
      </c>
      <c r="U925" s="134" t="e">
        <f>Tabla13[[#This Row],[Importe IVA ]]</f>
        <v>#VALUE!</v>
      </c>
      <c r="V925" s="134" t="e">
        <f>Tabla13[[#This Row],[Importe de adjudicación (IVA INCLUIDO)]]</f>
        <v>#VALUE!</v>
      </c>
      <c r="W925" s="137"/>
    </row>
    <row r="926" spans="10:23">
      <c r="J926" s="24"/>
      <c r="S926" s="203" t="e">
        <f>Tabla13[[#This Row],[Título del contrato]]&amp;Tabla13[[#This Row],[Nº Expediente de la plataforma de contratación]]</f>
        <v>#VALUE!</v>
      </c>
      <c r="T926" s="208" t="e">
        <f>Tabla13[[#This Row],[Nº Expediente de la plataforma de contratación]]</f>
        <v>#VALUE!</v>
      </c>
      <c r="U926" s="134" t="e">
        <f>Tabla13[[#This Row],[Importe IVA ]]</f>
        <v>#VALUE!</v>
      </c>
      <c r="V926" s="134" t="e">
        <f>Tabla13[[#This Row],[Importe de adjudicación (IVA INCLUIDO)]]</f>
        <v>#VALUE!</v>
      </c>
      <c r="W926" s="137"/>
    </row>
    <row r="927" spans="10:23">
      <c r="J927" s="24"/>
      <c r="S927" s="203" t="e">
        <f>Tabla13[[#This Row],[Título del contrato]]&amp;Tabla13[[#This Row],[Nº Expediente de la plataforma de contratación]]</f>
        <v>#VALUE!</v>
      </c>
      <c r="T927" s="208" t="e">
        <f>Tabla13[[#This Row],[Nº Expediente de la plataforma de contratación]]</f>
        <v>#VALUE!</v>
      </c>
      <c r="U927" s="134" t="e">
        <f>Tabla13[[#This Row],[Importe IVA ]]</f>
        <v>#VALUE!</v>
      </c>
      <c r="V927" s="134" t="e">
        <f>Tabla13[[#This Row],[Importe de adjudicación (IVA INCLUIDO)]]</f>
        <v>#VALUE!</v>
      </c>
      <c r="W927" s="137"/>
    </row>
    <row r="928" spans="10:23">
      <c r="J928" s="24"/>
      <c r="S928" s="203" t="e">
        <f>Tabla13[[#This Row],[Título del contrato]]&amp;Tabla13[[#This Row],[Nº Expediente de la plataforma de contratación]]</f>
        <v>#VALUE!</v>
      </c>
      <c r="T928" s="208" t="e">
        <f>Tabla13[[#This Row],[Nº Expediente de la plataforma de contratación]]</f>
        <v>#VALUE!</v>
      </c>
      <c r="U928" s="134" t="e">
        <f>Tabla13[[#This Row],[Importe IVA ]]</f>
        <v>#VALUE!</v>
      </c>
      <c r="V928" s="134" t="e">
        <f>Tabla13[[#This Row],[Importe de adjudicación (IVA INCLUIDO)]]</f>
        <v>#VALUE!</v>
      </c>
      <c r="W928" s="137"/>
    </row>
    <row r="929" spans="10:23">
      <c r="J929" s="24"/>
      <c r="S929" s="203" t="e">
        <f>Tabla13[[#This Row],[Título del contrato]]&amp;Tabla13[[#This Row],[Nº Expediente de la plataforma de contratación]]</f>
        <v>#VALUE!</v>
      </c>
      <c r="T929" s="208" t="e">
        <f>Tabla13[[#This Row],[Nº Expediente de la plataforma de contratación]]</f>
        <v>#VALUE!</v>
      </c>
      <c r="U929" s="134" t="e">
        <f>Tabla13[[#This Row],[Importe IVA ]]</f>
        <v>#VALUE!</v>
      </c>
      <c r="V929" s="134" t="e">
        <f>Tabla13[[#This Row],[Importe de adjudicación (IVA INCLUIDO)]]</f>
        <v>#VALUE!</v>
      </c>
      <c r="W929" s="137"/>
    </row>
    <row r="930" spans="10:23">
      <c r="J930" s="24"/>
      <c r="S930" s="203" t="e">
        <f>Tabla13[[#This Row],[Título del contrato]]&amp;Tabla13[[#This Row],[Nº Expediente de la plataforma de contratación]]</f>
        <v>#VALUE!</v>
      </c>
      <c r="T930" s="208" t="e">
        <f>Tabla13[[#This Row],[Nº Expediente de la plataforma de contratación]]</f>
        <v>#VALUE!</v>
      </c>
      <c r="U930" s="134" t="e">
        <f>Tabla13[[#This Row],[Importe IVA ]]</f>
        <v>#VALUE!</v>
      </c>
      <c r="V930" s="134" t="e">
        <f>Tabla13[[#This Row],[Importe de adjudicación (IVA INCLUIDO)]]</f>
        <v>#VALUE!</v>
      </c>
      <c r="W930" s="137"/>
    </row>
    <row r="931" spans="10:23">
      <c r="J931" s="24"/>
      <c r="S931" s="203" t="e">
        <f>Tabla13[[#This Row],[Título del contrato]]&amp;Tabla13[[#This Row],[Nº Expediente de la plataforma de contratación]]</f>
        <v>#VALUE!</v>
      </c>
      <c r="T931" s="208" t="e">
        <f>Tabla13[[#This Row],[Nº Expediente de la plataforma de contratación]]</f>
        <v>#VALUE!</v>
      </c>
      <c r="U931" s="134" t="e">
        <f>Tabla13[[#This Row],[Importe IVA ]]</f>
        <v>#VALUE!</v>
      </c>
      <c r="V931" s="134" t="e">
        <f>Tabla13[[#This Row],[Importe de adjudicación (IVA INCLUIDO)]]</f>
        <v>#VALUE!</v>
      </c>
      <c r="W931" s="137"/>
    </row>
    <row r="932" spans="10:23">
      <c r="J932" s="24"/>
      <c r="S932" s="203" t="e">
        <f>Tabla13[[#This Row],[Título del contrato]]&amp;Tabla13[[#This Row],[Nº Expediente de la plataforma de contratación]]</f>
        <v>#VALUE!</v>
      </c>
      <c r="T932" s="208" t="e">
        <f>Tabla13[[#This Row],[Nº Expediente de la plataforma de contratación]]</f>
        <v>#VALUE!</v>
      </c>
      <c r="U932" s="134" t="e">
        <f>Tabla13[[#This Row],[Importe IVA ]]</f>
        <v>#VALUE!</v>
      </c>
      <c r="V932" s="134" t="e">
        <f>Tabla13[[#This Row],[Importe de adjudicación (IVA INCLUIDO)]]</f>
        <v>#VALUE!</v>
      </c>
      <c r="W932" s="137"/>
    </row>
    <row r="933" spans="10:23">
      <c r="J933" s="24"/>
      <c r="S933" s="203" t="e">
        <f>Tabla13[[#This Row],[Título del contrato]]&amp;Tabla13[[#This Row],[Nº Expediente de la plataforma de contratación]]</f>
        <v>#VALUE!</v>
      </c>
      <c r="T933" s="208" t="e">
        <f>Tabla13[[#This Row],[Nº Expediente de la plataforma de contratación]]</f>
        <v>#VALUE!</v>
      </c>
      <c r="U933" s="134" t="e">
        <f>Tabla13[[#This Row],[Importe IVA ]]</f>
        <v>#VALUE!</v>
      </c>
      <c r="V933" s="134" t="e">
        <f>Tabla13[[#This Row],[Importe de adjudicación (IVA INCLUIDO)]]</f>
        <v>#VALUE!</v>
      </c>
      <c r="W933" s="137"/>
    </row>
    <row r="934" spans="10:23">
      <c r="J934" s="24"/>
      <c r="S934" s="203" t="e">
        <f>Tabla13[[#This Row],[Título del contrato]]&amp;Tabla13[[#This Row],[Nº Expediente de la plataforma de contratación]]</f>
        <v>#VALUE!</v>
      </c>
      <c r="T934" s="208" t="e">
        <f>Tabla13[[#This Row],[Nº Expediente de la plataforma de contratación]]</f>
        <v>#VALUE!</v>
      </c>
      <c r="U934" s="134" t="e">
        <f>Tabla13[[#This Row],[Importe IVA ]]</f>
        <v>#VALUE!</v>
      </c>
      <c r="V934" s="134" t="e">
        <f>Tabla13[[#This Row],[Importe de adjudicación (IVA INCLUIDO)]]</f>
        <v>#VALUE!</v>
      </c>
      <c r="W934" s="137"/>
    </row>
    <row r="935" spans="10:23">
      <c r="J935" s="24"/>
      <c r="S935" s="203" t="e">
        <f>Tabla13[[#This Row],[Título del contrato]]&amp;Tabla13[[#This Row],[Nº Expediente de la plataforma de contratación]]</f>
        <v>#VALUE!</v>
      </c>
      <c r="T935" s="208" t="e">
        <f>Tabla13[[#This Row],[Nº Expediente de la plataforma de contratación]]</f>
        <v>#VALUE!</v>
      </c>
      <c r="U935" s="134" t="e">
        <f>Tabla13[[#This Row],[Importe IVA ]]</f>
        <v>#VALUE!</v>
      </c>
      <c r="V935" s="134" t="e">
        <f>Tabla13[[#This Row],[Importe de adjudicación (IVA INCLUIDO)]]</f>
        <v>#VALUE!</v>
      </c>
      <c r="W935" s="137"/>
    </row>
    <row r="936" spans="10:23">
      <c r="J936" s="24"/>
      <c r="S936" s="203" t="e">
        <f>Tabla13[[#This Row],[Título del contrato]]&amp;Tabla13[[#This Row],[Nº Expediente de la plataforma de contratación]]</f>
        <v>#VALUE!</v>
      </c>
      <c r="T936" s="208" t="e">
        <f>Tabla13[[#This Row],[Nº Expediente de la plataforma de contratación]]</f>
        <v>#VALUE!</v>
      </c>
      <c r="U936" s="134" t="e">
        <f>Tabla13[[#This Row],[Importe IVA ]]</f>
        <v>#VALUE!</v>
      </c>
      <c r="V936" s="134" t="e">
        <f>Tabla13[[#This Row],[Importe de adjudicación (IVA INCLUIDO)]]</f>
        <v>#VALUE!</v>
      </c>
      <c r="W936" s="137"/>
    </row>
    <row r="937" spans="10:23">
      <c r="J937" s="24"/>
      <c r="S937" s="203" t="e">
        <f>Tabla13[[#This Row],[Título del contrato]]&amp;Tabla13[[#This Row],[Nº Expediente de la plataforma de contratación]]</f>
        <v>#VALUE!</v>
      </c>
      <c r="T937" s="208" t="e">
        <f>Tabla13[[#This Row],[Nº Expediente de la plataforma de contratación]]</f>
        <v>#VALUE!</v>
      </c>
      <c r="U937" s="134" t="e">
        <f>Tabla13[[#This Row],[Importe IVA ]]</f>
        <v>#VALUE!</v>
      </c>
      <c r="V937" s="134" t="e">
        <f>Tabla13[[#This Row],[Importe de adjudicación (IVA INCLUIDO)]]</f>
        <v>#VALUE!</v>
      </c>
      <c r="W937" s="137"/>
    </row>
    <row r="938" spans="10:23">
      <c r="J938" s="24"/>
      <c r="S938" s="203" t="e">
        <f>Tabla13[[#This Row],[Título del contrato]]&amp;Tabla13[[#This Row],[Nº Expediente de la plataforma de contratación]]</f>
        <v>#VALUE!</v>
      </c>
      <c r="T938" s="208" t="e">
        <f>Tabla13[[#This Row],[Nº Expediente de la plataforma de contratación]]</f>
        <v>#VALUE!</v>
      </c>
      <c r="U938" s="134" t="e">
        <f>Tabla13[[#This Row],[Importe IVA ]]</f>
        <v>#VALUE!</v>
      </c>
      <c r="V938" s="134" t="e">
        <f>Tabla13[[#This Row],[Importe de adjudicación (IVA INCLUIDO)]]</f>
        <v>#VALUE!</v>
      </c>
      <c r="W938" s="137"/>
    </row>
    <row r="939" spans="10:23">
      <c r="J939" s="24"/>
      <c r="S939" s="203" t="e">
        <f>Tabla13[[#This Row],[Título del contrato]]&amp;Tabla13[[#This Row],[Nº Expediente de la plataforma de contratación]]</f>
        <v>#VALUE!</v>
      </c>
      <c r="T939" s="208" t="e">
        <f>Tabla13[[#This Row],[Nº Expediente de la plataforma de contratación]]</f>
        <v>#VALUE!</v>
      </c>
      <c r="U939" s="134" t="e">
        <f>Tabla13[[#This Row],[Importe IVA ]]</f>
        <v>#VALUE!</v>
      </c>
      <c r="V939" s="134" t="e">
        <f>Tabla13[[#This Row],[Importe de adjudicación (IVA INCLUIDO)]]</f>
        <v>#VALUE!</v>
      </c>
      <c r="W939" s="137"/>
    </row>
    <row r="940" spans="10:23">
      <c r="J940" s="24"/>
      <c r="S940" s="203" t="e">
        <f>Tabla13[[#This Row],[Título del contrato]]&amp;Tabla13[[#This Row],[Nº Expediente de la plataforma de contratación]]</f>
        <v>#VALUE!</v>
      </c>
      <c r="T940" s="208" t="e">
        <f>Tabla13[[#This Row],[Nº Expediente de la plataforma de contratación]]</f>
        <v>#VALUE!</v>
      </c>
      <c r="U940" s="134" t="e">
        <f>Tabla13[[#This Row],[Importe IVA ]]</f>
        <v>#VALUE!</v>
      </c>
      <c r="V940" s="134" t="e">
        <f>Tabla13[[#This Row],[Importe de adjudicación (IVA INCLUIDO)]]</f>
        <v>#VALUE!</v>
      </c>
      <c r="W940" s="137"/>
    </row>
    <row r="941" spans="10:23">
      <c r="J941" s="24"/>
      <c r="S941" s="203" t="e">
        <f>Tabla13[[#This Row],[Título del contrato]]&amp;Tabla13[[#This Row],[Nº Expediente de la plataforma de contratación]]</f>
        <v>#VALUE!</v>
      </c>
      <c r="T941" s="208" t="e">
        <f>Tabla13[[#This Row],[Nº Expediente de la plataforma de contratación]]</f>
        <v>#VALUE!</v>
      </c>
      <c r="U941" s="134" t="e">
        <f>Tabla13[[#This Row],[Importe IVA ]]</f>
        <v>#VALUE!</v>
      </c>
      <c r="V941" s="134" t="e">
        <f>Tabla13[[#This Row],[Importe de adjudicación (IVA INCLUIDO)]]</f>
        <v>#VALUE!</v>
      </c>
      <c r="W941" s="137"/>
    </row>
    <row r="942" spans="10:23">
      <c r="J942" s="24"/>
      <c r="S942" s="203" t="e">
        <f>Tabla13[[#This Row],[Título del contrato]]&amp;Tabla13[[#This Row],[Nº Expediente de la plataforma de contratación]]</f>
        <v>#VALUE!</v>
      </c>
      <c r="T942" s="208" t="e">
        <f>Tabla13[[#This Row],[Nº Expediente de la plataforma de contratación]]</f>
        <v>#VALUE!</v>
      </c>
      <c r="U942" s="134" t="e">
        <f>Tabla13[[#This Row],[Importe IVA ]]</f>
        <v>#VALUE!</v>
      </c>
      <c r="V942" s="134" t="e">
        <f>Tabla13[[#This Row],[Importe de adjudicación (IVA INCLUIDO)]]</f>
        <v>#VALUE!</v>
      </c>
      <c r="W942" s="137"/>
    </row>
    <row r="943" spans="10:23">
      <c r="J943" s="24"/>
      <c r="S943" s="203" t="e">
        <f>Tabla13[[#This Row],[Título del contrato]]&amp;Tabla13[[#This Row],[Nº Expediente de la plataforma de contratación]]</f>
        <v>#VALUE!</v>
      </c>
      <c r="T943" s="208" t="e">
        <f>Tabla13[[#This Row],[Nº Expediente de la plataforma de contratación]]</f>
        <v>#VALUE!</v>
      </c>
      <c r="U943" s="134" t="e">
        <f>Tabla13[[#This Row],[Importe IVA ]]</f>
        <v>#VALUE!</v>
      </c>
      <c r="V943" s="134" t="e">
        <f>Tabla13[[#This Row],[Importe de adjudicación (IVA INCLUIDO)]]</f>
        <v>#VALUE!</v>
      </c>
      <c r="W943" s="137"/>
    </row>
    <row r="944" spans="10:23">
      <c r="J944" s="24"/>
      <c r="S944" s="203" t="e">
        <f>Tabla13[[#This Row],[Título del contrato]]&amp;Tabla13[[#This Row],[Nº Expediente de la plataforma de contratación]]</f>
        <v>#VALUE!</v>
      </c>
      <c r="T944" s="208" t="e">
        <f>Tabla13[[#This Row],[Nº Expediente de la plataforma de contratación]]</f>
        <v>#VALUE!</v>
      </c>
      <c r="U944" s="134" t="e">
        <f>Tabla13[[#This Row],[Importe IVA ]]</f>
        <v>#VALUE!</v>
      </c>
      <c r="V944" s="134" t="e">
        <f>Tabla13[[#This Row],[Importe de adjudicación (IVA INCLUIDO)]]</f>
        <v>#VALUE!</v>
      </c>
      <c r="W944" s="137"/>
    </row>
    <row r="945" spans="10:23">
      <c r="J945" s="24"/>
      <c r="S945" s="203" t="e">
        <f>Tabla13[[#This Row],[Título del contrato]]&amp;Tabla13[[#This Row],[Nº Expediente de la plataforma de contratación]]</f>
        <v>#VALUE!</v>
      </c>
      <c r="T945" s="208" t="e">
        <f>Tabla13[[#This Row],[Nº Expediente de la plataforma de contratación]]</f>
        <v>#VALUE!</v>
      </c>
      <c r="U945" s="134" t="e">
        <f>Tabla13[[#This Row],[Importe IVA ]]</f>
        <v>#VALUE!</v>
      </c>
      <c r="V945" s="134" t="e">
        <f>Tabla13[[#This Row],[Importe de adjudicación (IVA INCLUIDO)]]</f>
        <v>#VALUE!</v>
      </c>
      <c r="W945" s="137"/>
    </row>
    <row r="946" spans="10:23">
      <c r="J946" s="24"/>
      <c r="S946" s="203" t="e">
        <f>Tabla13[[#This Row],[Título del contrato]]&amp;Tabla13[[#This Row],[Nº Expediente de la plataforma de contratación]]</f>
        <v>#VALUE!</v>
      </c>
      <c r="T946" s="208" t="e">
        <f>Tabla13[[#This Row],[Nº Expediente de la plataforma de contratación]]</f>
        <v>#VALUE!</v>
      </c>
      <c r="U946" s="134" t="e">
        <f>Tabla13[[#This Row],[Importe IVA ]]</f>
        <v>#VALUE!</v>
      </c>
      <c r="V946" s="134" t="e">
        <f>Tabla13[[#This Row],[Importe de adjudicación (IVA INCLUIDO)]]</f>
        <v>#VALUE!</v>
      </c>
      <c r="W946" s="137"/>
    </row>
    <row r="947" spans="10:23">
      <c r="J947" s="24"/>
      <c r="S947" s="203" t="e">
        <f>Tabla13[[#This Row],[Título del contrato]]&amp;Tabla13[[#This Row],[Nº Expediente de la plataforma de contratación]]</f>
        <v>#VALUE!</v>
      </c>
      <c r="T947" s="208" t="e">
        <f>Tabla13[[#This Row],[Nº Expediente de la plataforma de contratación]]</f>
        <v>#VALUE!</v>
      </c>
      <c r="U947" s="134" t="e">
        <f>Tabla13[[#This Row],[Importe IVA ]]</f>
        <v>#VALUE!</v>
      </c>
      <c r="V947" s="134" t="e">
        <f>Tabla13[[#This Row],[Importe de adjudicación (IVA INCLUIDO)]]</f>
        <v>#VALUE!</v>
      </c>
      <c r="W947" s="137"/>
    </row>
    <row r="948" spans="10:23">
      <c r="J948" s="24"/>
      <c r="S948" s="203" t="e">
        <f>Tabla13[[#This Row],[Título del contrato]]&amp;Tabla13[[#This Row],[Nº Expediente de la plataforma de contratación]]</f>
        <v>#VALUE!</v>
      </c>
      <c r="T948" s="208" t="e">
        <f>Tabla13[[#This Row],[Nº Expediente de la plataforma de contratación]]</f>
        <v>#VALUE!</v>
      </c>
      <c r="U948" s="134" t="e">
        <f>Tabla13[[#This Row],[Importe IVA ]]</f>
        <v>#VALUE!</v>
      </c>
      <c r="V948" s="134" t="e">
        <f>Tabla13[[#This Row],[Importe de adjudicación (IVA INCLUIDO)]]</f>
        <v>#VALUE!</v>
      </c>
      <c r="W948" s="137"/>
    </row>
    <row r="949" spans="10:23">
      <c r="J949" s="24"/>
      <c r="S949" s="203" t="e">
        <f>Tabla13[[#This Row],[Título del contrato]]&amp;Tabla13[[#This Row],[Nº Expediente de la plataforma de contratación]]</f>
        <v>#VALUE!</v>
      </c>
      <c r="T949" s="208" t="e">
        <f>Tabla13[[#This Row],[Nº Expediente de la plataforma de contratación]]</f>
        <v>#VALUE!</v>
      </c>
      <c r="U949" s="134" t="e">
        <f>Tabla13[[#This Row],[Importe IVA ]]</f>
        <v>#VALUE!</v>
      </c>
      <c r="V949" s="134" t="e">
        <f>Tabla13[[#This Row],[Importe de adjudicación (IVA INCLUIDO)]]</f>
        <v>#VALUE!</v>
      </c>
      <c r="W949" s="137"/>
    </row>
    <row r="950" spans="10:23">
      <c r="J950" s="24"/>
      <c r="S950" s="203" t="e">
        <f>Tabla13[[#This Row],[Título del contrato]]&amp;Tabla13[[#This Row],[Nº Expediente de la plataforma de contratación]]</f>
        <v>#VALUE!</v>
      </c>
      <c r="T950" s="208" t="e">
        <f>Tabla13[[#This Row],[Nº Expediente de la plataforma de contratación]]</f>
        <v>#VALUE!</v>
      </c>
      <c r="U950" s="134" t="e">
        <f>Tabla13[[#This Row],[Importe IVA ]]</f>
        <v>#VALUE!</v>
      </c>
      <c r="V950" s="134" t="e">
        <f>Tabla13[[#This Row],[Importe de adjudicación (IVA INCLUIDO)]]</f>
        <v>#VALUE!</v>
      </c>
      <c r="W950" s="137"/>
    </row>
    <row r="951" spans="10:23">
      <c r="J951" s="24"/>
      <c r="S951" s="203" t="e">
        <f>Tabla13[[#This Row],[Título del contrato]]&amp;Tabla13[[#This Row],[Nº Expediente de la plataforma de contratación]]</f>
        <v>#VALUE!</v>
      </c>
      <c r="T951" s="208" t="e">
        <f>Tabla13[[#This Row],[Nº Expediente de la plataforma de contratación]]</f>
        <v>#VALUE!</v>
      </c>
      <c r="U951" s="134" t="e">
        <f>Tabla13[[#This Row],[Importe IVA ]]</f>
        <v>#VALUE!</v>
      </c>
      <c r="V951" s="134" t="e">
        <f>Tabla13[[#This Row],[Importe de adjudicación (IVA INCLUIDO)]]</f>
        <v>#VALUE!</v>
      </c>
      <c r="W951" s="137"/>
    </row>
    <row r="952" spans="10:23">
      <c r="J952" s="24"/>
      <c r="S952" s="203" t="e">
        <f>Tabla13[[#This Row],[Título del contrato]]&amp;Tabla13[[#This Row],[Nº Expediente de la plataforma de contratación]]</f>
        <v>#VALUE!</v>
      </c>
      <c r="T952" s="208" t="e">
        <f>Tabla13[[#This Row],[Nº Expediente de la plataforma de contratación]]</f>
        <v>#VALUE!</v>
      </c>
      <c r="U952" s="134" t="e">
        <f>Tabla13[[#This Row],[Importe IVA ]]</f>
        <v>#VALUE!</v>
      </c>
      <c r="V952" s="134" t="e">
        <f>Tabla13[[#This Row],[Importe de adjudicación (IVA INCLUIDO)]]</f>
        <v>#VALUE!</v>
      </c>
      <c r="W952" s="137"/>
    </row>
    <row r="953" spans="10:23">
      <c r="J953" s="24"/>
      <c r="S953" s="203" t="e">
        <f>Tabla13[[#This Row],[Título del contrato]]&amp;Tabla13[[#This Row],[Nº Expediente de la plataforma de contratación]]</f>
        <v>#VALUE!</v>
      </c>
      <c r="T953" s="208" t="e">
        <f>Tabla13[[#This Row],[Nº Expediente de la plataforma de contratación]]</f>
        <v>#VALUE!</v>
      </c>
      <c r="U953" s="134" t="e">
        <f>Tabla13[[#This Row],[Importe IVA ]]</f>
        <v>#VALUE!</v>
      </c>
      <c r="V953" s="134" t="e">
        <f>Tabla13[[#This Row],[Importe de adjudicación (IVA INCLUIDO)]]</f>
        <v>#VALUE!</v>
      </c>
      <c r="W953" s="137"/>
    </row>
    <row r="954" spans="10:23">
      <c r="J954" s="24"/>
      <c r="S954" s="203" t="e">
        <f>Tabla13[[#This Row],[Título del contrato]]&amp;Tabla13[[#This Row],[Nº Expediente de la plataforma de contratación]]</f>
        <v>#VALUE!</v>
      </c>
      <c r="T954" s="208" t="e">
        <f>Tabla13[[#This Row],[Nº Expediente de la plataforma de contratación]]</f>
        <v>#VALUE!</v>
      </c>
      <c r="U954" s="134" t="e">
        <f>Tabla13[[#This Row],[Importe IVA ]]</f>
        <v>#VALUE!</v>
      </c>
      <c r="V954" s="134" t="e">
        <f>Tabla13[[#This Row],[Importe de adjudicación (IVA INCLUIDO)]]</f>
        <v>#VALUE!</v>
      </c>
      <c r="W954" s="137"/>
    </row>
    <row r="955" spans="10:23">
      <c r="J955" s="24"/>
      <c r="S955" s="203" t="e">
        <f>Tabla13[[#This Row],[Título del contrato]]&amp;Tabla13[[#This Row],[Nº Expediente de la plataforma de contratación]]</f>
        <v>#VALUE!</v>
      </c>
      <c r="T955" s="208" t="e">
        <f>Tabla13[[#This Row],[Nº Expediente de la plataforma de contratación]]</f>
        <v>#VALUE!</v>
      </c>
      <c r="U955" s="134" t="e">
        <f>Tabla13[[#This Row],[Importe IVA ]]</f>
        <v>#VALUE!</v>
      </c>
      <c r="V955" s="134" t="e">
        <f>Tabla13[[#This Row],[Importe de adjudicación (IVA INCLUIDO)]]</f>
        <v>#VALUE!</v>
      </c>
      <c r="W955" s="137"/>
    </row>
    <row r="956" spans="10:23">
      <c r="J956" s="24"/>
      <c r="S956" s="203" t="e">
        <f>Tabla13[[#This Row],[Título del contrato]]&amp;Tabla13[[#This Row],[Nº Expediente de la plataforma de contratación]]</f>
        <v>#VALUE!</v>
      </c>
      <c r="T956" s="208" t="e">
        <f>Tabla13[[#This Row],[Nº Expediente de la plataforma de contratación]]</f>
        <v>#VALUE!</v>
      </c>
      <c r="U956" s="134" t="e">
        <f>Tabla13[[#This Row],[Importe IVA ]]</f>
        <v>#VALUE!</v>
      </c>
      <c r="V956" s="134" t="e">
        <f>Tabla13[[#This Row],[Importe de adjudicación (IVA INCLUIDO)]]</f>
        <v>#VALUE!</v>
      </c>
      <c r="W956" s="137"/>
    </row>
    <row r="957" spans="10:23">
      <c r="J957" s="24"/>
      <c r="S957" s="203" t="e">
        <f>Tabla13[[#This Row],[Título del contrato]]&amp;Tabla13[[#This Row],[Nº Expediente de la plataforma de contratación]]</f>
        <v>#VALUE!</v>
      </c>
      <c r="T957" s="208" t="e">
        <f>Tabla13[[#This Row],[Nº Expediente de la plataforma de contratación]]</f>
        <v>#VALUE!</v>
      </c>
      <c r="U957" s="134" t="e">
        <f>Tabla13[[#This Row],[Importe IVA ]]</f>
        <v>#VALUE!</v>
      </c>
      <c r="V957" s="134" t="e">
        <f>Tabla13[[#This Row],[Importe de adjudicación (IVA INCLUIDO)]]</f>
        <v>#VALUE!</v>
      </c>
      <c r="W957" s="137"/>
    </row>
    <row r="958" spans="10:23">
      <c r="J958" s="24"/>
      <c r="S958" s="203" t="e">
        <f>Tabla13[[#This Row],[Título del contrato]]&amp;Tabla13[[#This Row],[Nº Expediente de la plataforma de contratación]]</f>
        <v>#VALUE!</v>
      </c>
      <c r="T958" s="208" t="e">
        <f>Tabla13[[#This Row],[Nº Expediente de la plataforma de contratación]]</f>
        <v>#VALUE!</v>
      </c>
      <c r="U958" s="134" t="e">
        <f>Tabla13[[#This Row],[Importe IVA ]]</f>
        <v>#VALUE!</v>
      </c>
      <c r="V958" s="134" t="e">
        <f>Tabla13[[#This Row],[Importe de adjudicación (IVA INCLUIDO)]]</f>
        <v>#VALUE!</v>
      </c>
      <c r="W958" s="137"/>
    </row>
    <row r="959" spans="10:23">
      <c r="J959" s="24"/>
      <c r="S959" s="203" t="e">
        <f>Tabla13[[#This Row],[Título del contrato]]&amp;Tabla13[[#This Row],[Nº Expediente de la plataforma de contratación]]</f>
        <v>#VALUE!</v>
      </c>
      <c r="T959" s="208" t="e">
        <f>Tabla13[[#This Row],[Nº Expediente de la plataforma de contratación]]</f>
        <v>#VALUE!</v>
      </c>
      <c r="U959" s="134" t="e">
        <f>Tabla13[[#This Row],[Importe IVA ]]</f>
        <v>#VALUE!</v>
      </c>
      <c r="V959" s="134" t="e">
        <f>Tabla13[[#This Row],[Importe de adjudicación (IVA INCLUIDO)]]</f>
        <v>#VALUE!</v>
      </c>
      <c r="W959" s="137"/>
    </row>
    <row r="960" spans="10:23">
      <c r="J960" s="24"/>
      <c r="S960" s="203" t="e">
        <f>Tabla13[[#This Row],[Título del contrato]]&amp;Tabla13[[#This Row],[Nº Expediente de la plataforma de contratación]]</f>
        <v>#VALUE!</v>
      </c>
      <c r="T960" s="208" t="e">
        <f>Tabla13[[#This Row],[Nº Expediente de la plataforma de contratación]]</f>
        <v>#VALUE!</v>
      </c>
      <c r="U960" s="134" t="e">
        <f>Tabla13[[#This Row],[Importe IVA ]]</f>
        <v>#VALUE!</v>
      </c>
      <c r="V960" s="134" t="e">
        <f>Tabla13[[#This Row],[Importe de adjudicación (IVA INCLUIDO)]]</f>
        <v>#VALUE!</v>
      </c>
      <c r="W960" s="137"/>
    </row>
    <row r="961" spans="10:23">
      <c r="J961" s="24"/>
      <c r="S961" s="203" t="e">
        <f>Tabla13[[#This Row],[Título del contrato]]&amp;Tabla13[[#This Row],[Nº Expediente de la plataforma de contratación]]</f>
        <v>#VALUE!</v>
      </c>
      <c r="T961" s="208" t="e">
        <f>Tabla13[[#This Row],[Nº Expediente de la plataforma de contratación]]</f>
        <v>#VALUE!</v>
      </c>
      <c r="U961" s="134" t="e">
        <f>Tabla13[[#This Row],[Importe IVA ]]</f>
        <v>#VALUE!</v>
      </c>
      <c r="V961" s="134" t="e">
        <f>Tabla13[[#This Row],[Importe de adjudicación (IVA INCLUIDO)]]</f>
        <v>#VALUE!</v>
      </c>
      <c r="W961" s="137"/>
    </row>
    <row r="962" spans="10:23">
      <c r="J962" s="24"/>
      <c r="S962" s="203" t="e">
        <f>Tabla13[[#This Row],[Título del contrato]]&amp;Tabla13[[#This Row],[Nº Expediente de la plataforma de contratación]]</f>
        <v>#VALUE!</v>
      </c>
      <c r="T962" s="208" t="e">
        <f>Tabla13[[#This Row],[Nº Expediente de la plataforma de contratación]]</f>
        <v>#VALUE!</v>
      </c>
      <c r="U962" s="134" t="e">
        <f>Tabla13[[#This Row],[Importe IVA ]]</f>
        <v>#VALUE!</v>
      </c>
      <c r="V962" s="134" t="e">
        <f>Tabla13[[#This Row],[Importe de adjudicación (IVA INCLUIDO)]]</f>
        <v>#VALUE!</v>
      </c>
      <c r="W962" s="137"/>
    </row>
    <row r="963" spans="10:23">
      <c r="J963" s="24"/>
      <c r="S963" s="203" t="e">
        <f>Tabla13[[#This Row],[Título del contrato]]&amp;Tabla13[[#This Row],[Nº Expediente de la plataforma de contratación]]</f>
        <v>#VALUE!</v>
      </c>
      <c r="T963" s="208" t="e">
        <f>Tabla13[[#This Row],[Nº Expediente de la plataforma de contratación]]</f>
        <v>#VALUE!</v>
      </c>
      <c r="U963" s="134" t="e">
        <f>Tabla13[[#This Row],[Importe IVA ]]</f>
        <v>#VALUE!</v>
      </c>
      <c r="V963" s="134" t="e">
        <f>Tabla13[[#This Row],[Importe de adjudicación (IVA INCLUIDO)]]</f>
        <v>#VALUE!</v>
      </c>
      <c r="W963" s="137"/>
    </row>
    <row r="964" spans="10:23">
      <c r="J964" s="24"/>
      <c r="S964" s="203" t="e">
        <f>Tabla13[[#This Row],[Título del contrato]]&amp;Tabla13[[#This Row],[Nº Expediente de la plataforma de contratación]]</f>
        <v>#VALUE!</v>
      </c>
      <c r="T964" s="208" t="e">
        <f>Tabla13[[#This Row],[Nº Expediente de la plataforma de contratación]]</f>
        <v>#VALUE!</v>
      </c>
      <c r="U964" s="134" t="e">
        <f>Tabla13[[#This Row],[Importe IVA ]]</f>
        <v>#VALUE!</v>
      </c>
      <c r="V964" s="134" t="e">
        <f>Tabla13[[#This Row],[Importe de adjudicación (IVA INCLUIDO)]]</f>
        <v>#VALUE!</v>
      </c>
      <c r="W964" s="137"/>
    </row>
    <row r="965" spans="10:23">
      <c r="J965" s="24"/>
      <c r="S965" s="203" t="e">
        <f>Tabla13[[#This Row],[Título del contrato]]&amp;Tabla13[[#This Row],[Nº Expediente de la plataforma de contratación]]</f>
        <v>#VALUE!</v>
      </c>
      <c r="T965" s="208" t="e">
        <f>Tabla13[[#This Row],[Nº Expediente de la plataforma de contratación]]</f>
        <v>#VALUE!</v>
      </c>
      <c r="U965" s="134" t="e">
        <f>Tabla13[[#This Row],[Importe IVA ]]</f>
        <v>#VALUE!</v>
      </c>
      <c r="V965" s="134" t="e">
        <f>Tabla13[[#This Row],[Importe de adjudicación (IVA INCLUIDO)]]</f>
        <v>#VALUE!</v>
      </c>
      <c r="W965" s="137"/>
    </row>
    <row r="966" spans="10:23">
      <c r="J966" s="24"/>
      <c r="S966" s="203" t="e">
        <f>Tabla13[[#This Row],[Título del contrato]]&amp;Tabla13[[#This Row],[Nº Expediente de la plataforma de contratación]]</f>
        <v>#VALUE!</v>
      </c>
      <c r="T966" s="208" t="e">
        <f>Tabla13[[#This Row],[Nº Expediente de la plataforma de contratación]]</f>
        <v>#VALUE!</v>
      </c>
      <c r="U966" s="134" t="e">
        <f>Tabla13[[#This Row],[Importe IVA ]]</f>
        <v>#VALUE!</v>
      </c>
      <c r="V966" s="134" t="e">
        <f>Tabla13[[#This Row],[Importe de adjudicación (IVA INCLUIDO)]]</f>
        <v>#VALUE!</v>
      </c>
      <c r="W966" s="137"/>
    </row>
    <row r="967" spans="10:23">
      <c r="J967" s="24"/>
      <c r="S967" s="203" t="e">
        <f>Tabla13[[#This Row],[Título del contrato]]&amp;Tabla13[[#This Row],[Nº Expediente de la plataforma de contratación]]</f>
        <v>#VALUE!</v>
      </c>
      <c r="T967" s="208" t="e">
        <f>Tabla13[[#This Row],[Nº Expediente de la plataforma de contratación]]</f>
        <v>#VALUE!</v>
      </c>
      <c r="U967" s="134" t="e">
        <f>Tabla13[[#This Row],[Importe IVA ]]</f>
        <v>#VALUE!</v>
      </c>
      <c r="V967" s="134" t="e">
        <f>Tabla13[[#This Row],[Importe de adjudicación (IVA INCLUIDO)]]</f>
        <v>#VALUE!</v>
      </c>
      <c r="W967" s="137"/>
    </row>
    <row r="968" spans="10:23">
      <c r="J968" s="24"/>
      <c r="S968" s="203" t="e">
        <f>Tabla13[[#This Row],[Título del contrato]]&amp;Tabla13[[#This Row],[Nº Expediente de la plataforma de contratación]]</f>
        <v>#VALUE!</v>
      </c>
      <c r="T968" s="208" t="e">
        <f>Tabla13[[#This Row],[Nº Expediente de la plataforma de contratación]]</f>
        <v>#VALUE!</v>
      </c>
      <c r="U968" s="134" t="e">
        <f>Tabla13[[#This Row],[Importe IVA ]]</f>
        <v>#VALUE!</v>
      </c>
      <c r="V968" s="134" t="e">
        <f>Tabla13[[#This Row],[Importe de adjudicación (IVA INCLUIDO)]]</f>
        <v>#VALUE!</v>
      </c>
      <c r="W968" s="137"/>
    </row>
    <row r="969" spans="10:23">
      <c r="J969" s="24"/>
      <c r="S969" s="203" t="e">
        <f>Tabla13[[#This Row],[Título del contrato]]&amp;Tabla13[[#This Row],[Nº Expediente de la plataforma de contratación]]</f>
        <v>#VALUE!</v>
      </c>
      <c r="T969" s="208" t="e">
        <f>Tabla13[[#This Row],[Nº Expediente de la plataforma de contratación]]</f>
        <v>#VALUE!</v>
      </c>
      <c r="U969" s="134" t="e">
        <f>Tabla13[[#This Row],[Importe IVA ]]</f>
        <v>#VALUE!</v>
      </c>
      <c r="V969" s="134" t="e">
        <f>Tabla13[[#This Row],[Importe de adjudicación (IVA INCLUIDO)]]</f>
        <v>#VALUE!</v>
      </c>
      <c r="W969" s="137"/>
    </row>
    <row r="970" spans="10:23">
      <c r="J970" s="24"/>
      <c r="S970" s="203" t="e">
        <f>Tabla13[[#This Row],[Título del contrato]]&amp;Tabla13[[#This Row],[Nº Expediente de la plataforma de contratación]]</f>
        <v>#VALUE!</v>
      </c>
      <c r="T970" s="208" t="e">
        <f>Tabla13[[#This Row],[Nº Expediente de la plataforma de contratación]]</f>
        <v>#VALUE!</v>
      </c>
      <c r="U970" s="134" t="e">
        <f>Tabla13[[#This Row],[Importe IVA ]]</f>
        <v>#VALUE!</v>
      </c>
      <c r="V970" s="134" t="e">
        <f>Tabla13[[#This Row],[Importe de adjudicación (IVA INCLUIDO)]]</f>
        <v>#VALUE!</v>
      </c>
      <c r="W970" s="137"/>
    </row>
    <row r="971" spans="10:23">
      <c r="J971" s="24"/>
      <c r="S971" s="203" t="e">
        <f>Tabla13[[#This Row],[Título del contrato]]&amp;Tabla13[[#This Row],[Nº Expediente de la plataforma de contratación]]</f>
        <v>#VALUE!</v>
      </c>
      <c r="T971" s="208" t="e">
        <f>Tabla13[[#This Row],[Nº Expediente de la plataforma de contratación]]</f>
        <v>#VALUE!</v>
      </c>
      <c r="U971" s="134" t="e">
        <f>Tabla13[[#This Row],[Importe IVA ]]</f>
        <v>#VALUE!</v>
      </c>
      <c r="V971" s="134" t="e">
        <f>Tabla13[[#This Row],[Importe de adjudicación (IVA INCLUIDO)]]</f>
        <v>#VALUE!</v>
      </c>
      <c r="W971" s="137"/>
    </row>
    <row r="972" spans="10:23">
      <c r="J972" s="24"/>
      <c r="S972" s="203" t="e">
        <f>Tabla13[[#This Row],[Título del contrato]]&amp;Tabla13[[#This Row],[Nº Expediente de la plataforma de contratación]]</f>
        <v>#VALUE!</v>
      </c>
      <c r="T972" s="208" t="e">
        <f>Tabla13[[#This Row],[Nº Expediente de la plataforma de contratación]]</f>
        <v>#VALUE!</v>
      </c>
      <c r="U972" s="134" t="e">
        <f>Tabla13[[#This Row],[Importe IVA ]]</f>
        <v>#VALUE!</v>
      </c>
      <c r="V972" s="134" t="e">
        <f>Tabla13[[#This Row],[Importe de adjudicación (IVA INCLUIDO)]]</f>
        <v>#VALUE!</v>
      </c>
      <c r="W972" s="137"/>
    </row>
    <row r="973" spans="10:23">
      <c r="J973" s="24"/>
      <c r="S973" s="203" t="e">
        <f>Tabla13[[#This Row],[Título del contrato]]&amp;Tabla13[[#This Row],[Nº Expediente de la plataforma de contratación]]</f>
        <v>#VALUE!</v>
      </c>
      <c r="T973" s="208" t="e">
        <f>Tabla13[[#This Row],[Nº Expediente de la plataforma de contratación]]</f>
        <v>#VALUE!</v>
      </c>
      <c r="U973" s="134" t="e">
        <f>Tabla13[[#This Row],[Importe IVA ]]</f>
        <v>#VALUE!</v>
      </c>
      <c r="V973" s="134" t="e">
        <f>Tabla13[[#This Row],[Importe de adjudicación (IVA INCLUIDO)]]</f>
        <v>#VALUE!</v>
      </c>
      <c r="W973" s="137"/>
    </row>
    <row r="974" spans="10:23">
      <c r="J974" s="24"/>
      <c r="S974" s="203" t="e">
        <f>Tabla13[[#This Row],[Título del contrato]]&amp;Tabla13[[#This Row],[Nº Expediente de la plataforma de contratación]]</f>
        <v>#VALUE!</v>
      </c>
      <c r="T974" s="208" t="e">
        <f>Tabla13[[#This Row],[Nº Expediente de la plataforma de contratación]]</f>
        <v>#VALUE!</v>
      </c>
      <c r="U974" s="134" t="e">
        <f>Tabla13[[#This Row],[Importe IVA ]]</f>
        <v>#VALUE!</v>
      </c>
      <c r="V974" s="134" t="e">
        <f>Tabla13[[#This Row],[Importe de adjudicación (IVA INCLUIDO)]]</f>
        <v>#VALUE!</v>
      </c>
      <c r="W974" s="137"/>
    </row>
    <row r="975" spans="10:23">
      <c r="J975" s="24"/>
      <c r="S975" s="203" t="e">
        <f>Tabla13[[#This Row],[Título del contrato]]&amp;Tabla13[[#This Row],[Nº Expediente de la plataforma de contratación]]</f>
        <v>#VALUE!</v>
      </c>
      <c r="T975" s="208" t="e">
        <f>Tabla13[[#This Row],[Nº Expediente de la plataforma de contratación]]</f>
        <v>#VALUE!</v>
      </c>
      <c r="U975" s="134" t="e">
        <f>Tabla13[[#This Row],[Importe IVA ]]</f>
        <v>#VALUE!</v>
      </c>
      <c r="V975" s="134" t="e">
        <f>Tabla13[[#This Row],[Importe de adjudicación (IVA INCLUIDO)]]</f>
        <v>#VALUE!</v>
      </c>
      <c r="W975" s="137"/>
    </row>
    <row r="976" spans="10:23">
      <c r="J976" s="24"/>
      <c r="S976" s="203" t="e">
        <f>Tabla13[[#This Row],[Título del contrato]]&amp;Tabla13[[#This Row],[Nº Expediente de la plataforma de contratación]]</f>
        <v>#VALUE!</v>
      </c>
      <c r="T976" s="208" t="e">
        <f>Tabla13[[#This Row],[Nº Expediente de la plataforma de contratación]]</f>
        <v>#VALUE!</v>
      </c>
      <c r="U976" s="134" t="e">
        <f>Tabla13[[#This Row],[Importe IVA ]]</f>
        <v>#VALUE!</v>
      </c>
      <c r="V976" s="134" t="e">
        <f>Tabla13[[#This Row],[Importe de adjudicación (IVA INCLUIDO)]]</f>
        <v>#VALUE!</v>
      </c>
      <c r="W976" s="137"/>
    </row>
    <row r="977" spans="10:23">
      <c r="J977" s="24"/>
      <c r="S977" s="203" t="e">
        <f>Tabla13[[#This Row],[Título del contrato]]&amp;Tabla13[[#This Row],[Nº Expediente de la plataforma de contratación]]</f>
        <v>#VALUE!</v>
      </c>
      <c r="T977" s="208" t="e">
        <f>Tabla13[[#This Row],[Nº Expediente de la plataforma de contratación]]</f>
        <v>#VALUE!</v>
      </c>
      <c r="U977" s="134" t="e">
        <f>Tabla13[[#This Row],[Importe IVA ]]</f>
        <v>#VALUE!</v>
      </c>
      <c r="V977" s="134" t="e">
        <f>Tabla13[[#This Row],[Importe de adjudicación (IVA INCLUIDO)]]</f>
        <v>#VALUE!</v>
      </c>
      <c r="W977" s="137"/>
    </row>
    <row r="978" spans="10:23">
      <c r="J978" s="24"/>
      <c r="S978" s="203" t="e">
        <f>Tabla13[[#This Row],[Título del contrato]]&amp;Tabla13[[#This Row],[Nº Expediente de la plataforma de contratación]]</f>
        <v>#VALUE!</v>
      </c>
      <c r="T978" s="208" t="e">
        <f>Tabla13[[#This Row],[Nº Expediente de la plataforma de contratación]]</f>
        <v>#VALUE!</v>
      </c>
      <c r="U978" s="134" t="e">
        <f>Tabla13[[#This Row],[Importe IVA ]]</f>
        <v>#VALUE!</v>
      </c>
      <c r="V978" s="134" t="e">
        <f>Tabla13[[#This Row],[Importe de adjudicación (IVA INCLUIDO)]]</f>
        <v>#VALUE!</v>
      </c>
      <c r="W978" s="137"/>
    </row>
    <row r="979" spans="10:23">
      <c r="J979" s="24"/>
      <c r="S979" s="203" t="e">
        <f>Tabla13[[#This Row],[Título del contrato]]&amp;Tabla13[[#This Row],[Nº Expediente de la plataforma de contratación]]</f>
        <v>#VALUE!</v>
      </c>
      <c r="T979" s="208" t="e">
        <f>Tabla13[[#This Row],[Nº Expediente de la plataforma de contratación]]</f>
        <v>#VALUE!</v>
      </c>
      <c r="U979" s="134" t="e">
        <f>Tabla13[[#This Row],[Importe IVA ]]</f>
        <v>#VALUE!</v>
      </c>
      <c r="V979" s="134" t="e">
        <f>Tabla13[[#This Row],[Importe de adjudicación (IVA INCLUIDO)]]</f>
        <v>#VALUE!</v>
      </c>
      <c r="W979" s="137"/>
    </row>
    <row r="980" spans="10:23">
      <c r="J980" s="24"/>
      <c r="S980" s="203" t="e">
        <f>Tabla13[[#This Row],[Título del contrato]]&amp;Tabla13[[#This Row],[Nº Expediente de la plataforma de contratación]]</f>
        <v>#VALUE!</v>
      </c>
      <c r="T980" s="208" t="e">
        <f>Tabla13[[#This Row],[Nº Expediente de la plataforma de contratación]]</f>
        <v>#VALUE!</v>
      </c>
      <c r="U980" s="134" t="e">
        <f>Tabla13[[#This Row],[Importe IVA ]]</f>
        <v>#VALUE!</v>
      </c>
      <c r="V980" s="134" t="e">
        <f>Tabla13[[#This Row],[Importe de adjudicación (IVA INCLUIDO)]]</f>
        <v>#VALUE!</v>
      </c>
      <c r="W980" s="137"/>
    </row>
    <row r="981" spans="10:23">
      <c r="J981" s="24"/>
      <c r="S981" s="203" t="e">
        <f>Tabla13[[#This Row],[Título del contrato]]&amp;Tabla13[[#This Row],[Nº Expediente de la plataforma de contratación]]</f>
        <v>#VALUE!</v>
      </c>
      <c r="T981" s="208" t="e">
        <f>Tabla13[[#This Row],[Nº Expediente de la plataforma de contratación]]</f>
        <v>#VALUE!</v>
      </c>
      <c r="U981" s="134" t="e">
        <f>Tabla13[[#This Row],[Importe IVA ]]</f>
        <v>#VALUE!</v>
      </c>
      <c r="V981" s="134" t="e">
        <f>Tabla13[[#This Row],[Importe de adjudicación (IVA INCLUIDO)]]</f>
        <v>#VALUE!</v>
      </c>
      <c r="W981" s="137"/>
    </row>
    <row r="982" spans="10:23">
      <c r="J982" s="24"/>
      <c r="S982" s="203" t="e">
        <f>Tabla13[[#This Row],[Título del contrato]]&amp;Tabla13[[#This Row],[Nº Expediente de la plataforma de contratación]]</f>
        <v>#VALUE!</v>
      </c>
      <c r="T982" s="208" t="e">
        <f>Tabla13[[#This Row],[Nº Expediente de la plataforma de contratación]]</f>
        <v>#VALUE!</v>
      </c>
      <c r="U982" s="134" t="e">
        <f>Tabla13[[#This Row],[Importe IVA ]]</f>
        <v>#VALUE!</v>
      </c>
      <c r="V982" s="134" t="e">
        <f>Tabla13[[#This Row],[Importe de adjudicación (IVA INCLUIDO)]]</f>
        <v>#VALUE!</v>
      </c>
      <c r="W982" s="137"/>
    </row>
    <row r="983" spans="10:23">
      <c r="J983" s="24"/>
      <c r="S983" s="203" t="e">
        <f>Tabla13[[#This Row],[Título del contrato]]&amp;Tabla13[[#This Row],[Nº Expediente de la plataforma de contratación]]</f>
        <v>#VALUE!</v>
      </c>
      <c r="T983" s="208" t="e">
        <f>Tabla13[[#This Row],[Nº Expediente de la plataforma de contratación]]</f>
        <v>#VALUE!</v>
      </c>
      <c r="U983" s="134" t="e">
        <f>Tabla13[[#This Row],[Importe IVA ]]</f>
        <v>#VALUE!</v>
      </c>
      <c r="V983" s="134" t="e">
        <f>Tabla13[[#This Row],[Importe de adjudicación (IVA INCLUIDO)]]</f>
        <v>#VALUE!</v>
      </c>
      <c r="W983" s="137"/>
    </row>
    <row r="984" spans="10:23">
      <c r="J984" s="24"/>
      <c r="S984" s="203" t="e">
        <f>Tabla13[[#This Row],[Título del contrato]]&amp;Tabla13[[#This Row],[Nº Expediente de la plataforma de contratación]]</f>
        <v>#VALUE!</v>
      </c>
      <c r="T984" s="208" t="e">
        <f>Tabla13[[#This Row],[Nº Expediente de la plataforma de contratación]]</f>
        <v>#VALUE!</v>
      </c>
      <c r="U984" s="134" t="e">
        <f>Tabla13[[#This Row],[Importe IVA ]]</f>
        <v>#VALUE!</v>
      </c>
      <c r="V984" s="134" t="e">
        <f>Tabla13[[#This Row],[Importe de adjudicación (IVA INCLUIDO)]]</f>
        <v>#VALUE!</v>
      </c>
      <c r="W984" s="137"/>
    </row>
    <row r="985" spans="10:23">
      <c r="J985" s="24"/>
      <c r="S985" s="203" t="e">
        <f>Tabla13[[#This Row],[Título del contrato]]&amp;Tabla13[[#This Row],[Nº Expediente de la plataforma de contratación]]</f>
        <v>#VALUE!</v>
      </c>
      <c r="T985" s="208" t="e">
        <f>Tabla13[[#This Row],[Nº Expediente de la plataforma de contratación]]</f>
        <v>#VALUE!</v>
      </c>
      <c r="U985" s="134" t="e">
        <f>Tabla13[[#This Row],[Importe IVA ]]</f>
        <v>#VALUE!</v>
      </c>
      <c r="V985" s="134" t="e">
        <f>Tabla13[[#This Row],[Importe de adjudicación (IVA INCLUIDO)]]</f>
        <v>#VALUE!</v>
      </c>
      <c r="W985" s="137"/>
    </row>
    <row r="986" spans="10:23">
      <c r="J986" s="24"/>
      <c r="S986" s="203" t="e">
        <f>Tabla13[[#This Row],[Título del contrato]]&amp;Tabla13[[#This Row],[Nº Expediente de la plataforma de contratación]]</f>
        <v>#VALUE!</v>
      </c>
      <c r="T986" s="208" t="e">
        <f>Tabla13[[#This Row],[Nº Expediente de la plataforma de contratación]]</f>
        <v>#VALUE!</v>
      </c>
      <c r="U986" s="134" t="e">
        <f>Tabla13[[#This Row],[Importe IVA ]]</f>
        <v>#VALUE!</v>
      </c>
      <c r="V986" s="134" t="e">
        <f>Tabla13[[#This Row],[Importe de adjudicación (IVA INCLUIDO)]]</f>
        <v>#VALUE!</v>
      </c>
      <c r="W986" s="137"/>
    </row>
    <row r="987" spans="10:23">
      <c r="J987" s="24"/>
      <c r="S987" s="203" t="e">
        <f>Tabla13[[#This Row],[Título del contrato]]&amp;Tabla13[[#This Row],[Nº Expediente de la plataforma de contratación]]</f>
        <v>#VALUE!</v>
      </c>
      <c r="T987" s="208" t="e">
        <f>Tabla13[[#This Row],[Nº Expediente de la plataforma de contratación]]</f>
        <v>#VALUE!</v>
      </c>
      <c r="U987" s="134" t="e">
        <f>Tabla13[[#This Row],[Importe IVA ]]</f>
        <v>#VALUE!</v>
      </c>
      <c r="V987" s="134" t="e">
        <f>Tabla13[[#This Row],[Importe de adjudicación (IVA INCLUIDO)]]</f>
        <v>#VALUE!</v>
      </c>
      <c r="W987" s="137"/>
    </row>
    <row r="988" spans="10:23">
      <c r="J988" s="24"/>
      <c r="S988" s="203" t="e">
        <f>Tabla13[[#This Row],[Título del contrato]]&amp;Tabla13[[#This Row],[Nº Expediente de la plataforma de contratación]]</f>
        <v>#VALUE!</v>
      </c>
      <c r="T988" s="208" t="e">
        <f>Tabla13[[#This Row],[Nº Expediente de la plataforma de contratación]]</f>
        <v>#VALUE!</v>
      </c>
      <c r="U988" s="134" t="e">
        <f>Tabla13[[#This Row],[Importe IVA ]]</f>
        <v>#VALUE!</v>
      </c>
      <c r="V988" s="134" t="e">
        <f>Tabla13[[#This Row],[Importe de adjudicación (IVA INCLUIDO)]]</f>
        <v>#VALUE!</v>
      </c>
      <c r="W988" s="137"/>
    </row>
    <row r="989" spans="10:23">
      <c r="J989" s="24"/>
      <c r="S989" s="203" t="e">
        <f>Tabla13[[#This Row],[Título del contrato]]&amp;Tabla13[[#This Row],[Nº Expediente de la plataforma de contratación]]</f>
        <v>#VALUE!</v>
      </c>
      <c r="T989" s="208" t="e">
        <f>Tabla13[[#This Row],[Nº Expediente de la plataforma de contratación]]</f>
        <v>#VALUE!</v>
      </c>
      <c r="U989" s="134" t="e">
        <f>Tabla13[[#This Row],[Importe IVA ]]</f>
        <v>#VALUE!</v>
      </c>
      <c r="V989" s="134" t="e">
        <f>Tabla13[[#This Row],[Importe de adjudicación (IVA INCLUIDO)]]</f>
        <v>#VALUE!</v>
      </c>
      <c r="W989" s="137"/>
    </row>
    <row r="990" spans="10:23">
      <c r="J990" s="24"/>
      <c r="S990" s="203" t="e">
        <f>Tabla13[[#This Row],[Título del contrato]]&amp;Tabla13[[#This Row],[Nº Expediente de la plataforma de contratación]]</f>
        <v>#VALUE!</v>
      </c>
      <c r="T990" s="208" t="e">
        <f>Tabla13[[#This Row],[Nº Expediente de la plataforma de contratación]]</f>
        <v>#VALUE!</v>
      </c>
      <c r="U990" s="134" t="e">
        <f>Tabla13[[#This Row],[Importe IVA ]]</f>
        <v>#VALUE!</v>
      </c>
      <c r="V990" s="134" t="e">
        <f>Tabla13[[#This Row],[Importe de adjudicación (IVA INCLUIDO)]]</f>
        <v>#VALUE!</v>
      </c>
      <c r="W990" s="137"/>
    </row>
    <row r="991" spans="10:23">
      <c r="J991" s="24"/>
      <c r="S991" s="203" t="e">
        <f>Tabla13[[#This Row],[Título del contrato]]&amp;Tabla13[[#This Row],[Nº Expediente de la plataforma de contratación]]</f>
        <v>#VALUE!</v>
      </c>
      <c r="T991" s="208" t="e">
        <f>Tabla13[[#This Row],[Nº Expediente de la plataforma de contratación]]</f>
        <v>#VALUE!</v>
      </c>
      <c r="U991" s="134" t="e">
        <f>Tabla13[[#This Row],[Importe IVA ]]</f>
        <v>#VALUE!</v>
      </c>
      <c r="V991" s="134" t="e">
        <f>Tabla13[[#This Row],[Importe de adjudicación (IVA INCLUIDO)]]</f>
        <v>#VALUE!</v>
      </c>
      <c r="W991" s="137"/>
    </row>
    <row r="992" spans="10:23">
      <c r="J992" s="24"/>
      <c r="S992" s="203" t="e">
        <f>Tabla13[[#This Row],[Título del contrato]]&amp;Tabla13[[#This Row],[Nº Expediente de la plataforma de contratación]]</f>
        <v>#VALUE!</v>
      </c>
      <c r="T992" s="208" t="e">
        <f>Tabla13[[#This Row],[Nº Expediente de la plataforma de contratación]]</f>
        <v>#VALUE!</v>
      </c>
      <c r="U992" s="134" t="e">
        <f>Tabla13[[#This Row],[Importe IVA ]]</f>
        <v>#VALUE!</v>
      </c>
      <c r="V992" s="134" t="e">
        <f>Tabla13[[#This Row],[Importe de adjudicación (IVA INCLUIDO)]]</f>
        <v>#VALUE!</v>
      </c>
      <c r="W992" s="137"/>
    </row>
    <row r="993" spans="10:23">
      <c r="J993" s="24"/>
      <c r="S993" s="203" t="e">
        <f>Tabla13[[#This Row],[Título del contrato]]&amp;Tabla13[[#This Row],[Nº Expediente de la plataforma de contratación]]</f>
        <v>#VALUE!</v>
      </c>
      <c r="T993" s="208" t="e">
        <f>Tabla13[[#This Row],[Nº Expediente de la plataforma de contratación]]</f>
        <v>#VALUE!</v>
      </c>
      <c r="U993" s="134" t="e">
        <f>Tabla13[[#This Row],[Importe IVA ]]</f>
        <v>#VALUE!</v>
      </c>
      <c r="V993" s="134" t="e">
        <f>Tabla13[[#This Row],[Importe de adjudicación (IVA INCLUIDO)]]</f>
        <v>#VALUE!</v>
      </c>
      <c r="W993" s="137"/>
    </row>
    <row r="994" spans="10:23">
      <c r="J994" s="24"/>
      <c r="S994" s="203" t="e">
        <f>Tabla13[[#This Row],[Título del contrato]]&amp;Tabla13[[#This Row],[Nº Expediente de la plataforma de contratación]]</f>
        <v>#VALUE!</v>
      </c>
      <c r="T994" s="208" t="e">
        <f>Tabla13[[#This Row],[Nº Expediente de la plataforma de contratación]]</f>
        <v>#VALUE!</v>
      </c>
      <c r="U994" s="134" t="e">
        <f>Tabla13[[#This Row],[Importe IVA ]]</f>
        <v>#VALUE!</v>
      </c>
      <c r="V994" s="134" t="e">
        <f>Tabla13[[#This Row],[Importe de adjudicación (IVA INCLUIDO)]]</f>
        <v>#VALUE!</v>
      </c>
      <c r="W994" s="137"/>
    </row>
    <row r="995" spans="10:23">
      <c r="J995" s="24"/>
      <c r="S995" s="203" t="e">
        <f>Tabla13[[#This Row],[Título del contrato]]&amp;Tabla13[[#This Row],[Nº Expediente de la plataforma de contratación]]</f>
        <v>#VALUE!</v>
      </c>
      <c r="T995" s="208" t="e">
        <f>Tabla13[[#This Row],[Nº Expediente de la plataforma de contratación]]</f>
        <v>#VALUE!</v>
      </c>
      <c r="U995" s="134" t="e">
        <f>Tabla13[[#This Row],[Importe IVA ]]</f>
        <v>#VALUE!</v>
      </c>
      <c r="V995" s="134" t="e">
        <f>Tabla13[[#This Row],[Importe de adjudicación (IVA INCLUIDO)]]</f>
        <v>#VALUE!</v>
      </c>
      <c r="W995" s="137"/>
    </row>
    <row r="996" spans="10:23">
      <c r="J996" s="24"/>
      <c r="S996" s="203" t="e">
        <f>Tabla13[[#This Row],[Título del contrato]]&amp;Tabla13[[#This Row],[Nº Expediente de la plataforma de contratación]]</f>
        <v>#VALUE!</v>
      </c>
      <c r="T996" s="208" t="e">
        <f>Tabla13[[#This Row],[Nº Expediente de la plataforma de contratación]]</f>
        <v>#VALUE!</v>
      </c>
      <c r="U996" s="134" t="e">
        <f>Tabla13[[#This Row],[Importe IVA ]]</f>
        <v>#VALUE!</v>
      </c>
      <c r="V996" s="134" t="e">
        <f>Tabla13[[#This Row],[Importe de adjudicación (IVA INCLUIDO)]]</f>
        <v>#VALUE!</v>
      </c>
      <c r="W996" s="137"/>
    </row>
    <row r="997" spans="10:23">
      <c r="J997" s="24"/>
      <c r="S997" s="203" t="e">
        <f>Tabla13[[#This Row],[Título del contrato]]&amp;Tabla13[[#This Row],[Nº Expediente de la plataforma de contratación]]</f>
        <v>#VALUE!</v>
      </c>
      <c r="T997" s="208" t="e">
        <f>Tabla13[[#This Row],[Nº Expediente de la plataforma de contratación]]</f>
        <v>#VALUE!</v>
      </c>
      <c r="U997" s="134" t="e">
        <f>Tabla13[[#This Row],[Importe IVA ]]</f>
        <v>#VALUE!</v>
      </c>
      <c r="V997" s="134" t="e">
        <f>Tabla13[[#This Row],[Importe de adjudicación (IVA INCLUIDO)]]</f>
        <v>#VALUE!</v>
      </c>
      <c r="W997" s="137"/>
    </row>
    <row r="998" spans="10:23">
      <c r="J998" s="24"/>
      <c r="S998" s="203" t="e">
        <f>Tabla13[[#This Row],[Título del contrato]]&amp;Tabla13[[#This Row],[Nº Expediente de la plataforma de contratación]]</f>
        <v>#VALUE!</v>
      </c>
      <c r="T998" s="208" t="e">
        <f>Tabla13[[#This Row],[Nº Expediente de la plataforma de contratación]]</f>
        <v>#VALUE!</v>
      </c>
      <c r="U998" s="134" t="e">
        <f>Tabla13[[#This Row],[Importe IVA ]]</f>
        <v>#VALUE!</v>
      </c>
      <c r="V998" s="134" t="e">
        <f>Tabla13[[#This Row],[Importe de adjudicación (IVA INCLUIDO)]]</f>
        <v>#VALUE!</v>
      </c>
      <c r="W998" s="137"/>
    </row>
    <row r="999" spans="10:23">
      <c r="J999" s="24"/>
      <c r="S999" s="203" t="e">
        <f>Tabla13[[#This Row],[Título del contrato]]&amp;Tabla13[[#This Row],[Nº Expediente de la plataforma de contratación]]</f>
        <v>#VALUE!</v>
      </c>
      <c r="T999" s="208" t="e">
        <f>Tabla13[[#This Row],[Nº Expediente de la plataforma de contratación]]</f>
        <v>#VALUE!</v>
      </c>
      <c r="U999" s="134" t="e">
        <f>Tabla13[[#This Row],[Importe IVA ]]</f>
        <v>#VALUE!</v>
      </c>
      <c r="V999" s="134" t="e">
        <f>Tabla13[[#This Row],[Importe de adjudicación (IVA INCLUIDO)]]</f>
        <v>#VALUE!</v>
      </c>
      <c r="W999" s="137"/>
    </row>
    <row r="1000" spans="10:23">
      <c r="J1000" s="24"/>
      <c r="S1000" s="203" t="e">
        <f>Tabla13[[#This Row],[Título del contrato]]&amp;Tabla13[[#This Row],[Nº Expediente de la plataforma de contratación]]</f>
        <v>#VALUE!</v>
      </c>
      <c r="T1000" s="208" t="e">
        <f>Tabla13[[#This Row],[Nº Expediente de la plataforma de contratación]]</f>
        <v>#VALUE!</v>
      </c>
      <c r="U1000" s="134" t="e">
        <f>Tabla13[[#This Row],[Importe IVA ]]</f>
        <v>#VALUE!</v>
      </c>
      <c r="V1000" s="134" t="e">
        <f>Tabla13[[#This Row],[Importe de adjudicación (IVA INCLUIDO)]]</f>
        <v>#VALUE!</v>
      </c>
      <c r="W1000" s="137"/>
    </row>
    <row r="1001" spans="10:23">
      <c r="J1001" s="24"/>
      <c r="S1001" s="203" t="e">
        <f>Tabla13[[#This Row],[Título del contrato]]&amp;Tabla13[[#This Row],[Nº Expediente de la plataforma de contratación]]</f>
        <v>#VALUE!</v>
      </c>
      <c r="T1001" s="208" t="e">
        <f>Tabla13[[#This Row],[Nº Expediente de la plataforma de contratación]]</f>
        <v>#VALUE!</v>
      </c>
      <c r="U1001" s="134" t="e">
        <f>Tabla13[[#This Row],[Importe IVA ]]</f>
        <v>#VALUE!</v>
      </c>
      <c r="V1001" s="134" t="e">
        <f>Tabla13[[#This Row],[Importe de adjudicación (IVA INCLUIDO)]]</f>
        <v>#VALUE!</v>
      </c>
      <c r="W1001" s="137"/>
    </row>
    <row r="1002" spans="10:23">
      <c r="J1002" s="24"/>
      <c r="S1002" s="203" t="e">
        <f>Tabla13[[#This Row],[Título del contrato]]&amp;Tabla13[[#This Row],[Nº Expediente de la plataforma de contratación]]</f>
        <v>#VALUE!</v>
      </c>
      <c r="T1002" s="208" t="e">
        <f>Tabla13[[#This Row],[Nº Expediente de la plataforma de contratación]]</f>
        <v>#VALUE!</v>
      </c>
      <c r="U1002" s="134" t="e">
        <f>Tabla13[[#This Row],[Importe IVA ]]</f>
        <v>#VALUE!</v>
      </c>
      <c r="V1002" s="134" t="e">
        <f>Tabla13[[#This Row],[Importe de adjudicación (IVA INCLUIDO)]]</f>
        <v>#VALUE!</v>
      </c>
      <c r="W1002" s="137"/>
    </row>
    <row r="1003" spans="10:23">
      <c r="J1003" s="24"/>
      <c r="S1003" s="203" t="e">
        <f>Tabla13[[#This Row],[Título del contrato]]&amp;Tabla13[[#This Row],[Nº Expediente de la plataforma de contratación]]</f>
        <v>#VALUE!</v>
      </c>
      <c r="T1003" s="208" t="e">
        <f>Tabla13[[#This Row],[Nº Expediente de la plataforma de contratación]]</f>
        <v>#VALUE!</v>
      </c>
      <c r="U1003" s="134" t="e">
        <f>Tabla13[[#This Row],[Importe IVA ]]</f>
        <v>#VALUE!</v>
      </c>
      <c r="V1003" s="134" t="e">
        <f>Tabla13[[#This Row],[Importe de adjudicación (IVA INCLUIDO)]]</f>
        <v>#VALUE!</v>
      </c>
      <c r="W1003" s="137"/>
    </row>
    <row r="1004" spans="10:23">
      <c r="J1004" s="24"/>
      <c r="S1004" s="203" t="e">
        <f>Tabla13[[#This Row],[Título del contrato]]&amp;Tabla13[[#This Row],[Nº Expediente de la plataforma de contratación]]</f>
        <v>#VALUE!</v>
      </c>
      <c r="T1004" s="208" t="e">
        <f>Tabla13[[#This Row],[Nº Expediente de la plataforma de contratación]]</f>
        <v>#VALUE!</v>
      </c>
      <c r="U1004" s="134" t="e">
        <f>Tabla13[[#This Row],[Importe IVA ]]</f>
        <v>#VALUE!</v>
      </c>
      <c r="V1004" s="134" t="e">
        <f>Tabla13[[#This Row],[Importe de adjudicación (IVA INCLUIDO)]]</f>
        <v>#VALUE!</v>
      </c>
      <c r="W1004" s="137"/>
    </row>
    <row r="1005" spans="10:23">
      <c r="J1005" s="24"/>
      <c r="S1005" s="203" t="e">
        <f>Tabla13[[#This Row],[Título del contrato]]&amp;Tabla13[[#This Row],[Nº Expediente de la plataforma de contratación]]</f>
        <v>#VALUE!</v>
      </c>
      <c r="T1005" s="208" t="e">
        <f>Tabla13[[#This Row],[Nº Expediente de la plataforma de contratación]]</f>
        <v>#VALUE!</v>
      </c>
      <c r="U1005" s="134" t="e">
        <f>Tabla13[[#This Row],[Importe IVA ]]</f>
        <v>#VALUE!</v>
      </c>
      <c r="V1005" s="134" t="e">
        <f>Tabla13[[#This Row],[Importe de adjudicación (IVA INCLUIDO)]]</f>
        <v>#VALUE!</v>
      </c>
      <c r="W1005" s="137"/>
    </row>
    <row r="1006" spans="10:23">
      <c r="J1006" s="24"/>
      <c r="S1006" s="203" t="e">
        <f>Tabla13[[#This Row],[Título del contrato]]&amp;Tabla13[[#This Row],[Nº Expediente de la plataforma de contratación]]</f>
        <v>#VALUE!</v>
      </c>
      <c r="T1006" s="208" t="e">
        <f>Tabla13[[#This Row],[Nº Expediente de la plataforma de contratación]]</f>
        <v>#VALUE!</v>
      </c>
      <c r="U1006" s="134" t="e">
        <f>Tabla13[[#This Row],[Importe IVA ]]</f>
        <v>#VALUE!</v>
      </c>
      <c r="V1006" s="134" t="e">
        <f>Tabla13[[#This Row],[Importe de adjudicación (IVA INCLUIDO)]]</f>
        <v>#VALUE!</v>
      </c>
      <c r="W1006" s="137"/>
    </row>
    <row r="1007" spans="10:23">
      <c r="J1007" s="24"/>
      <c r="S1007" s="203" t="e">
        <f>Tabla13[[#This Row],[Título del contrato]]&amp;Tabla13[[#This Row],[Nº Expediente de la plataforma de contratación]]</f>
        <v>#VALUE!</v>
      </c>
      <c r="T1007" s="208" t="e">
        <f>Tabla13[[#This Row],[Nº Expediente de la plataforma de contratación]]</f>
        <v>#VALUE!</v>
      </c>
      <c r="U1007" s="134" t="e">
        <f>Tabla13[[#This Row],[Importe IVA ]]</f>
        <v>#VALUE!</v>
      </c>
      <c r="V1007" s="134" t="e">
        <f>Tabla13[[#This Row],[Importe de adjudicación (IVA INCLUIDO)]]</f>
        <v>#VALUE!</v>
      </c>
      <c r="W1007" s="137"/>
    </row>
    <row r="1008" spans="10:23">
      <c r="J1008" s="24"/>
      <c r="S1008" s="203" t="e">
        <f>Tabla13[[#This Row],[Título del contrato]]&amp;Tabla13[[#This Row],[Nº Expediente de la plataforma de contratación]]</f>
        <v>#VALUE!</v>
      </c>
      <c r="T1008" s="208" t="e">
        <f>Tabla13[[#This Row],[Nº Expediente de la plataforma de contratación]]</f>
        <v>#VALUE!</v>
      </c>
      <c r="U1008" s="134" t="e">
        <f>Tabla13[[#This Row],[Importe IVA ]]</f>
        <v>#VALUE!</v>
      </c>
      <c r="V1008" s="134" t="e">
        <f>Tabla13[[#This Row],[Importe de adjudicación (IVA INCLUIDO)]]</f>
        <v>#VALUE!</v>
      </c>
      <c r="W1008" s="137"/>
    </row>
    <row r="1009" spans="10:23">
      <c r="J1009" s="24"/>
      <c r="S1009" s="203" t="e">
        <f>Tabla13[[#This Row],[Título del contrato]]&amp;Tabla13[[#This Row],[Nº Expediente de la plataforma de contratación]]</f>
        <v>#VALUE!</v>
      </c>
      <c r="T1009" s="208" t="e">
        <f>Tabla13[[#This Row],[Nº Expediente de la plataforma de contratación]]</f>
        <v>#VALUE!</v>
      </c>
      <c r="U1009" s="134" t="e">
        <f>Tabla13[[#This Row],[Importe IVA ]]</f>
        <v>#VALUE!</v>
      </c>
      <c r="V1009" s="134" t="e">
        <f>Tabla13[[#This Row],[Importe de adjudicación (IVA INCLUIDO)]]</f>
        <v>#VALUE!</v>
      </c>
      <c r="W1009" s="137"/>
    </row>
    <row r="1010" spans="10:23">
      <c r="J1010" s="24"/>
      <c r="S1010" s="203" t="e">
        <f>Tabla13[[#This Row],[Título del contrato]]&amp;Tabla13[[#This Row],[Nº Expediente de la plataforma de contratación]]</f>
        <v>#VALUE!</v>
      </c>
      <c r="T1010" s="208" t="e">
        <f>Tabla13[[#This Row],[Nº Expediente de la plataforma de contratación]]</f>
        <v>#VALUE!</v>
      </c>
      <c r="U1010" s="134" t="e">
        <f>Tabla13[[#This Row],[Importe IVA ]]</f>
        <v>#VALUE!</v>
      </c>
      <c r="V1010" s="134" t="e">
        <f>Tabla13[[#This Row],[Importe de adjudicación (IVA INCLUIDO)]]</f>
        <v>#VALUE!</v>
      </c>
      <c r="W1010" s="137"/>
    </row>
    <row r="1011" spans="10:23">
      <c r="J1011" s="24"/>
      <c r="S1011" s="203" t="e">
        <f>Tabla13[[#This Row],[Título del contrato]]&amp;Tabla13[[#This Row],[Nº Expediente de la plataforma de contratación]]</f>
        <v>#VALUE!</v>
      </c>
      <c r="T1011" s="208" t="e">
        <f>Tabla13[[#This Row],[Nº Expediente de la plataforma de contratación]]</f>
        <v>#VALUE!</v>
      </c>
      <c r="U1011" s="134" t="e">
        <f>Tabla13[[#This Row],[Importe IVA ]]</f>
        <v>#VALUE!</v>
      </c>
      <c r="V1011" s="134" t="e">
        <f>Tabla13[[#This Row],[Importe de adjudicación (IVA INCLUIDO)]]</f>
        <v>#VALUE!</v>
      </c>
      <c r="W1011" s="137"/>
    </row>
    <row r="1012" spans="10:23">
      <c r="J1012" s="24"/>
      <c r="S1012" s="203" t="e">
        <f>Tabla13[[#This Row],[Título del contrato]]&amp;Tabla13[[#This Row],[Nº Expediente de la plataforma de contratación]]</f>
        <v>#VALUE!</v>
      </c>
      <c r="T1012" s="208" t="e">
        <f>Tabla13[[#This Row],[Nº Expediente de la plataforma de contratación]]</f>
        <v>#VALUE!</v>
      </c>
      <c r="U1012" s="134" t="e">
        <f>Tabla13[[#This Row],[Importe IVA ]]</f>
        <v>#VALUE!</v>
      </c>
      <c r="V1012" s="134" t="e">
        <f>Tabla13[[#This Row],[Importe de adjudicación (IVA INCLUIDO)]]</f>
        <v>#VALUE!</v>
      </c>
      <c r="W1012" s="137"/>
    </row>
    <row r="1013" spans="10:23">
      <c r="J1013" s="24"/>
      <c r="S1013" s="203" t="e">
        <f>Tabla13[[#This Row],[Título del contrato]]&amp;Tabla13[[#This Row],[Nº Expediente de la plataforma de contratación]]</f>
        <v>#VALUE!</v>
      </c>
      <c r="T1013" s="208" t="e">
        <f>Tabla13[[#This Row],[Nº Expediente de la plataforma de contratación]]</f>
        <v>#VALUE!</v>
      </c>
      <c r="U1013" s="134" t="e">
        <f>Tabla13[[#This Row],[Importe IVA ]]</f>
        <v>#VALUE!</v>
      </c>
      <c r="V1013" s="134" t="e">
        <f>Tabla13[[#This Row],[Importe de adjudicación (IVA INCLUIDO)]]</f>
        <v>#VALUE!</v>
      </c>
      <c r="W1013" s="137"/>
    </row>
    <row r="1014" spans="10:23">
      <c r="J1014" s="24"/>
      <c r="S1014" s="203" t="e">
        <f>Tabla13[[#This Row],[Título del contrato]]&amp;Tabla13[[#This Row],[Nº Expediente de la plataforma de contratación]]</f>
        <v>#VALUE!</v>
      </c>
      <c r="T1014" s="208" t="e">
        <f>Tabla13[[#This Row],[Nº Expediente de la plataforma de contratación]]</f>
        <v>#VALUE!</v>
      </c>
      <c r="U1014" s="134" t="e">
        <f>Tabla13[[#This Row],[Importe IVA ]]</f>
        <v>#VALUE!</v>
      </c>
      <c r="V1014" s="134" t="e">
        <f>Tabla13[[#This Row],[Importe de adjudicación (IVA INCLUIDO)]]</f>
        <v>#VALUE!</v>
      </c>
      <c r="W1014" s="137"/>
    </row>
    <row r="1015" spans="10:23">
      <c r="J1015" s="24"/>
      <c r="S1015" s="203" t="e">
        <f>Tabla13[[#This Row],[Título del contrato]]&amp;Tabla13[[#This Row],[Nº Expediente de la plataforma de contratación]]</f>
        <v>#VALUE!</v>
      </c>
      <c r="T1015" s="208" t="e">
        <f>Tabla13[[#This Row],[Nº Expediente de la plataforma de contratación]]</f>
        <v>#VALUE!</v>
      </c>
      <c r="U1015" s="134" t="e">
        <f>Tabla13[[#This Row],[Importe IVA ]]</f>
        <v>#VALUE!</v>
      </c>
      <c r="V1015" s="134" t="e">
        <f>Tabla13[[#This Row],[Importe de adjudicación (IVA INCLUIDO)]]</f>
        <v>#VALUE!</v>
      </c>
      <c r="W1015" s="137"/>
    </row>
    <row r="1016" spans="10:23">
      <c r="J1016" s="24"/>
      <c r="S1016" s="203" t="e">
        <f>Tabla13[[#This Row],[Título del contrato]]&amp;Tabla13[[#This Row],[Nº Expediente de la plataforma de contratación]]</f>
        <v>#VALUE!</v>
      </c>
      <c r="T1016" s="208" t="e">
        <f>Tabla13[[#This Row],[Nº Expediente de la plataforma de contratación]]</f>
        <v>#VALUE!</v>
      </c>
      <c r="U1016" s="134" t="e">
        <f>Tabla13[[#This Row],[Importe IVA ]]</f>
        <v>#VALUE!</v>
      </c>
      <c r="V1016" s="134" t="e">
        <f>Tabla13[[#This Row],[Importe de adjudicación (IVA INCLUIDO)]]</f>
        <v>#VALUE!</v>
      </c>
      <c r="W1016" s="137"/>
    </row>
    <row r="1017" spans="10:23">
      <c r="J1017" s="24"/>
      <c r="S1017" s="203" t="e">
        <f>Tabla13[[#This Row],[Título del contrato]]&amp;Tabla13[[#This Row],[Nº Expediente de la plataforma de contratación]]</f>
        <v>#VALUE!</v>
      </c>
      <c r="T1017" s="208" t="e">
        <f>Tabla13[[#This Row],[Nº Expediente de la plataforma de contratación]]</f>
        <v>#VALUE!</v>
      </c>
      <c r="U1017" s="134" t="e">
        <f>Tabla13[[#This Row],[Importe IVA ]]</f>
        <v>#VALUE!</v>
      </c>
      <c r="V1017" s="134" t="e">
        <f>Tabla13[[#This Row],[Importe de adjudicación (IVA INCLUIDO)]]</f>
        <v>#VALUE!</v>
      </c>
      <c r="W1017" s="137"/>
    </row>
    <row r="1018" spans="10:23">
      <c r="J1018" s="24"/>
      <c r="S1018" s="203" t="e">
        <f>Tabla13[[#This Row],[Título del contrato]]&amp;Tabla13[[#This Row],[Nº Expediente de la plataforma de contratación]]</f>
        <v>#VALUE!</v>
      </c>
      <c r="T1018" s="208" t="e">
        <f>Tabla13[[#This Row],[Nº Expediente de la plataforma de contratación]]</f>
        <v>#VALUE!</v>
      </c>
      <c r="U1018" s="134" t="e">
        <f>Tabla13[[#This Row],[Importe IVA ]]</f>
        <v>#VALUE!</v>
      </c>
      <c r="V1018" s="134" t="e">
        <f>Tabla13[[#This Row],[Importe de adjudicación (IVA INCLUIDO)]]</f>
        <v>#VALUE!</v>
      </c>
      <c r="W1018" s="137"/>
    </row>
    <row r="1019" spans="10:23">
      <c r="J1019" s="24"/>
      <c r="S1019" s="203" t="e">
        <f>Tabla13[[#This Row],[Título del contrato]]&amp;Tabla13[[#This Row],[Nº Expediente de la plataforma de contratación]]</f>
        <v>#VALUE!</v>
      </c>
      <c r="T1019" s="208" t="e">
        <f>Tabla13[[#This Row],[Nº Expediente de la plataforma de contratación]]</f>
        <v>#VALUE!</v>
      </c>
      <c r="U1019" s="134" t="e">
        <f>Tabla13[[#This Row],[Importe IVA ]]</f>
        <v>#VALUE!</v>
      </c>
      <c r="V1019" s="134" t="e">
        <f>Tabla13[[#This Row],[Importe de adjudicación (IVA INCLUIDO)]]</f>
        <v>#VALUE!</v>
      </c>
      <c r="W1019" s="137"/>
    </row>
    <row r="1020" spans="10:23">
      <c r="J1020" s="24"/>
      <c r="S1020" s="203" t="e">
        <f>Tabla13[[#This Row],[Título del contrato]]&amp;Tabla13[[#This Row],[Nº Expediente de la plataforma de contratación]]</f>
        <v>#VALUE!</v>
      </c>
      <c r="T1020" s="208" t="e">
        <f>Tabla13[[#This Row],[Nº Expediente de la plataforma de contratación]]</f>
        <v>#VALUE!</v>
      </c>
      <c r="U1020" s="134" t="e">
        <f>Tabla13[[#This Row],[Importe IVA ]]</f>
        <v>#VALUE!</v>
      </c>
      <c r="V1020" s="134" t="e">
        <f>Tabla13[[#This Row],[Importe de adjudicación (IVA INCLUIDO)]]</f>
        <v>#VALUE!</v>
      </c>
      <c r="W1020" s="137"/>
    </row>
    <row r="1021" spans="10:23">
      <c r="J1021" s="24"/>
      <c r="S1021" s="203" t="e">
        <f>Tabla13[[#This Row],[Título del contrato]]&amp;Tabla13[[#This Row],[Nº Expediente de la plataforma de contratación]]</f>
        <v>#VALUE!</v>
      </c>
      <c r="T1021" s="208" t="e">
        <f>Tabla13[[#This Row],[Nº Expediente de la plataforma de contratación]]</f>
        <v>#VALUE!</v>
      </c>
      <c r="U1021" s="134" t="e">
        <f>Tabla13[[#This Row],[Importe IVA ]]</f>
        <v>#VALUE!</v>
      </c>
      <c r="V1021" s="134" t="e">
        <f>Tabla13[[#This Row],[Importe de adjudicación (IVA INCLUIDO)]]</f>
        <v>#VALUE!</v>
      </c>
      <c r="W1021" s="137"/>
    </row>
    <row r="1022" spans="10:23">
      <c r="J1022" s="24"/>
      <c r="S1022" s="203" t="e">
        <f>Tabla13[[#This Row],[Título del contrato]]&amp;Tabla13[[#This Row],[Nº Expediente de la plataforma de contratación]]</f>
        <v>#VALUE!</v>
      </c>
      <c r="T1022" s="208" t="e">
        <f>Tabla13[[#This Row],[Nº Expediente de la plataforma de contratación]]</f>
        <v>#VALUE!</v>
      </c>
      <c r="U1022" s="134" t="e">
        <f>Tabla13[[#This Row],[Importe IVA ]]</f>
        <v>#VALUE!</v>
      </c>
      <c r="V1022" s="134" t="e">
        <f>Tabla13[[#This Row],[Importe de adjudicación (IVA INCLUIDO)]]</f>
        <v>#VALUE!</v>
      </c>
      <c r="W1022" s="137"/>
    </row>
    <row r="1023" spans="10:23">
      <c r="J1023" s="24"/>
      <c r="S1023" s="203" t="e">
        <f>Tabla13[[#This Row],[Título del contrato]]&amp;Tabla13[[#This Row],[Nº Expediente de la plataforma de contratación]]</f>
        <v>#VALUE!</v>
      </c>
      <c r="T1023" s="208" t="e">
        <f>Tabla13[[#This Row],[Nº Expediente de la plataforma de contratación]]</f>
        <v>#VALUE!</v>
      </c>
      <c r="U1023" s="134" t="e">
        <f>Tabla13[[#This Row],[Importe IVA ]]</f>
        <v>#VALUE!</v>
      </c>
      <c r="V1023" s="134" t="e">
        <f>Tabla13[[#This Row],[Importe de adjudicación (IVA INCLUIDO)]]</f>
        <v>#VALUE!</v>
      </c>
      <c r="W1023" s="137"/>
    </row>
    <row r="1024" spans="10:23">
      <c r="J1024" s="24"/>
      <c r="S1024" s="203" t="e">
        <f>Tabla13[[#This Row],[Título del contrato]]&amp;Tabla13[[#This Row],[Nº Expediente de la plataforma de contratación]]</f>
        <v>#VALUE!</v>
      </c>
      <c r="T1024" s="208" t="e">
        <f>Tabla13[[#This Row],[Nº Expediente de la plataforma de contratación]]</f>
        <v>#VALUE!</v>
      </c>
      <c r="U1024" s="134" t="e">
        <f>Tabla13[[#This Row],[Importe IVA ]]</f>
        <v>#VALUE!</v>
      </c>
      <c r="V1024" s="134" t="e">
        <f>Tabla13[[#This Row],[Importe de adjudicación (IVA INCLUIDO)]]</f>
        <v>#VALUE!</v>
      </c>
      <c r="W1024" s="137"/>
    </row>
    <row r="1025" spans="10:23">
      <c r="J1025" s="24"/>
      <c r="S1025" s="203" t="e">
        <f>Tabla13[[#This Row],[Título del contrato]]&amp;Tabla13[[#This Row],[Nº Expediente de la plataforma de contratación]]</f>
        <v>#VALUE!</v>
      </c>
      <c r="T1025" s="208" t="e">
        <f>Tabla13[[#This Row],[Nº Expediente de la plataforma de contratación]]</f>
        <v>#VALUE!</v>
      </c>
      <c r="U1025" s="134" t="e">
        <f>Tabla13[[#This Row],[Importe IVA ]]</f>
        <v>#VALUE!</v>
      </c>
      <c r="V1025" s="134" t="e">
        <f>Tabla13[[#This Row],[Importe de adjudicación (IVA INCLUIDO)]]</f>
        <v>#VALUE!</v>
      </c>
      <c r="W1025" s="137"/>
    </row>
    <row r="1026" spans="10:23">
      <c r="J1026" s="24"/>
      <c r="S1026" s="203" t="e">
        <f>Tabla13[[#This Row],[Título del contrato]]&amp;Tabla13[[#This Row],[Nº Expediente de la plataforma de contratación]]</f>
        <v>#VALUE!</v>
      </c>
      <c r="T1026" s="208" t="e">
        <f>Tabla13[[#This Row],[Nº Expediente de la plataforma de contratación]]</f>
        <v>#VALUE!</v>
      </c>
      <c r="U1026" s="134" t="e">
        <f>Tabla13[[#This Row],[Importe IVA ]]</f>
        <v>#VALUE!</v>
      </c>
      <c r="V1026" s="134" t="e">
        <f>Tabla13[[#This Row],[Importe de adjudicación (IVA INCLUIDO)]]</f>
        <v>#VALUE!</v>
      </c>
      <c r="W1026" s="137"/>
    </row>
    <row r="1027" spans="10:23">
      <c r="J1027" s="24"/>
      <c r="S1027" s="203" t="e">
        <f>Tabla13[[#This Row],[Título del contrato]]&amp;Tabla13[[#This Row],[Nº Expediente de la plataforma de contratación]]</f>
        <v>#VALUE!</v>
      </c>
      <c r="T1027" s="208" t="e">
        <f>Tabla13[[#This Row],[Nº Expediente de la plataforma de contratación]]</f>
        <v>#VALUE!</v>
      </c>
      <c r="U1027" s="134" t="e">
        <f>Tabla13[[#This Row],[Importe IVA ]]</f>
        <v>#VALUE!</v>
      </c>
      <c r="V1027" s="134" t="e">
        <f>Tabla13[[#This Row],[Importe de adjudicación (IVA INCLUIDO)]]</f>
        <v>#VALUE!</v>
      </c>
      <c r="W1027" s="137"/>
    </row>
    <row r="1028" spans="10:23">
      <c r="J1028" s="24"/>
      <c r="S1028" s="203" t="e">
        <f>Tabla13[[#This Row],[Título del contrato]]&amp;Tabla13[[#This Row],[Nº Expediente de la plataforma de contratación]]</f>
        <v>#VALUE!</v>
      </c>
      <c r="T1028" s="208" t="e">
        <f>Tabla13[[#This Row],[Nº Expediente de la plataforma de contratación]]</f>
        <v>#VALUE!</v>
      </c>
      <c r="U1028" s="134" t="e">
        <f>Tabla13[[#This Row],[Importe IVA ]]</f>
        <v>#VALUE!</v>
      </c>
      <c r="V1028" s="134" t="e">
        <f>Tabla13[[#This Row],[Importe de adjudicación (IVA INCLUIDO)]]</f>
        <v>#VALUE!</v>
      </c>
      <c r="W1028" s="137"/>
    </row>
    <row r="1029" spans="10:23">
      <c r="J1029" s="24"/>
      <c r="S1029" s="203" t="e">
        <f>Tabla13[[#This Row],[Título del contrato]]&amp;Tabla13[[#This Row],[Nº Expediente de la plataforma de contratación]]</f>
        <v>#VALUE!</v>
      </c>
      <c r="T1029" s="208" t="e">
        <f>Tabla13[[#This Row],[Nº Expediente de la plataforma de contratación]]</f>
        <v>#VALUE!</v>
      </c>
      <c r="U1029" s="134" t="e">
        <f>Tabla13[[#This Row],[Importe IVA ]]</f>
        <v>#VALUE!</v>
      </c>
      <c r="V1029" s="134" t="e">
        <f>Tabla13[[#This Row],[Importe de adjudicación (IVA INCLUIDO)]]</f>
        <v>#VALUE!</v>
      </c>
      <c r="W1029" s="137"/>
    </row>
    <row r="1030" spans="10:23">
      <c r="J1030" s="24"/>
      <c r="S1030" s="203" t="e">
        <f>Tabla13[[#This Row],[Título del contrato]]&amp;Tabla13[[#This Row],[Nº Expediente de la plataforma de contratación]]</f>
        <v>#VALUE!</v>
      </c>
      <c r="T1030" s="208" t="e">
        <f>Tabla13[[#This Row],[Nº Expediente de la plataforma de contratación]]</f>
        <v>#VALUE!</v>
      </c>
      <c r="U1030" s="134" t="e">
        <f>Tabla13[[#This Row],[Importe IVA ]]</f>
        <v>#VALUE!</v>
      </c>
      <c r="V1030" s="134" t="e">
        <f>Tabla13[[#This Row],[Importe de adjudicación (IVA INCLUIDO)]]</f>
        <v>#VALUE!</v>
      </c>
      <c r="W1030" s="137"/>
    </row>
    <row r="1031" spans="10:23">
      <c r="J1031" s="24"/>
      <c r="S1031" s="203" t="e">
        <f>Tabla13[[#This Row],[Título del contrato]]&amp;Tabla13[[#This Row],[Nº Expediente de la plataforma de contratación]]</f>
        <v>#VALUE!</v>
      </c>
      <c r="T1031" s="208" t="e">
        <f>Tabla13[[#This Row],[Nº Expediente de la plataforma de contratación]]</f>
        <v>#VALUE!</v>
      </c>
      <c r="U1031" s="134" t="e">
        <f>Tabla13[[#This Row],[Importe IVA ]]</f>
        <v>#VALUE!</v>
      </c>
      <c r="V1031" s="134" t="e">
        <f>Tabla13[[#This Row],[Importe de adjudicación (IVA INCLUIDO)]]</f>
        <v>#VALUE!</v>
      </c>
      <c r="W1031" s="137"/>
    </row>
    <row r="1032" spans="10:23">
      <c r="J1032" s="24"/>
      <c r="S1032" s="203" t="e">
        <f>Tabla13[[#This Row],[Título del contrato]]&amp;Tabla13[[#This Row],[Nº Expediente de la plataforma de contratación]]</f>
        <v>#VALUE!</v>
      </c>
      <c r="T1032" s="208" t="e">
        <f>Tabla13[[#This Row],[Nº Expediente de la plataforma de contratación]]</f>
        <v>#VALUE!</v>
      </c>
      <c r="U1032" s="134" t="e">
        <f>Tabla13[[#This Row],[Importe IVA ]]</f>
        <v>#VALUE!</v>
      </c>
      <c r="V1032" s="134" t="e">
        <f>Tabla13[[#This Row],[Importe de adjudicación (IVA INCLUIDO)]]</f>
        <v>#VALUE!</v>
      </c>
      <c r="W1032" s="137"/>
    </row>
    <row r="1033" spans="10:23">
      <c r="J1033" s="24"/>
      <c r="S1033" s="203" t="e">
        <f>Tabla13[[#This Row],[Título del contrato]]&amp;Tabla13[[#This Row],[Nº Expediente de la plataforma de contratación]]</f>
        <v>#VALUE!</v>
      </c>
      <c r="T1033" s="208" t="e">
        <f>Tabla13[[#This Row],[Nº Expediente de la plataforma de contratación]]</f>
        <v>#VALUE!</v>
      </c>
      <c r="U1033" s="134" t="e">
        <f>Tabla13[[#This Row],[Importe IVA ]]</f>
        <v>#VALUE!</v>
      </c>
      <c r="V1033" s="134" t="e">
        <f>Tabla13[[#This Row],[Importe de adjudicación (IVA INCLUIDO)]]</f>
        <v>#VALUE!</v>
      </c>
      <c r="W1033" s="137"/>
    </row>
    <row r="1034" spans="10:23">
      <c r="J1034" s="24"/>
      <c r="S1034" s="203" t="e">
        <f>Tabla13[[#This Row],[Título del contrato]]&amp;Tabla13[[#This Row],[Nº Expediente de la plataforma de contratación]]</f>
        <v>#VALUE!</v>
      </c>
      <c r="T1034" s="208" t="e">
        <f>Tabla13[[#This Row],[Nº Expediente de la plataforma de contratación]]</f>
        <v>#VALUE!</v>
      </c>
      <c r="U1034" s="134" t="e">
        <f>Tabla13[[#This Row],[Importe IVA ]]</f>
        <v>#VALUE!</v>
      </c>
      <c r="V1034" s="134" t="e">
        <f>Tabla13[[#This Row],[Importe de adjudicación (IVA INCLUIDO)]]</f>
        <v>#VALUE!</v>
      </c>
      <c r="W1034" s="137"/>
    </row>
    <row r="1035" spans="10:23">
      <c r="J1035" s="24"/>
      <c r="S1035" s="203" t="e">
        <f>Tabla13[[#This Row],[Título del contrato]]&amp;Tabla13[[#This Row],[Nº Expediente de la plataforma de contratación]]</f>
        <v>#VALUE!</v>
      </c>
      <c r="T1035" s="208" t="e">
        <f>Tabla13[[#This Row],[Nº Expediente de la plataforma de contratación]]</f>
        <v>#VALUE!</v>
      </c>
      <c r="U1035" s="134" t="e">
        <f>Tabla13[[#This Row],[Importe IVA ]]</f>
        <v>#VALUE!</v>
      </c>
      <c r="V1035" s="134" t="e">
        <f>Tabla13[[#This Row],[Importe de adjudicación (IVA INCLUIDO)]]</f>
        <v>#VALUE!</v>
      </c>
      <c r="W1035" s="137"/>
    </row>
    <row r="1036" spans="10:23">
      <c r="J1036" s="24"/>
      <c r="S1036" s="203" t="e">
        <f>Tabla13[[#This Row],[Título del contrato]]&amp;Tabla13[[#This Row],[Nº Expediente de la plataforma de contratación]]</f>
        <v>#VALUE!</v>
      </c>
      <c r="T1036" s="208" t="e">
        <f>Tabla13[[#This Row],[Nº Expediente de la plataforma de contratación]]</f>
        <v>#VALUE!</v>
      </c>
      <c r="U1036" s="134" t="e">
        <f>Tabla13[[#This Row],[Importe IVA ]]</f>
        <v>#VALUE!</v>
      </c>
      <c r="V1036" s="134" t="e">
        <f>Tabla13[[#This Row],[Importe de adjudicación (IVA INCLUIDO)]]</f>
        <v>#VALUE!</v>
      </c>
      <c r="W1036" s="137"/>
    </row>
    <row r="1037" spans="10:23">
      <c r="J1037" s="24"/>
      <c r="S1037" s="203" t="e">
        <f>Tabla13[[#This Row],[Título del contrato]]&amp;Tabla13[[#This Row],[Nº Expediente de la plataforma de contratación]]</f>
        <v>#VALUE!</v>
      </c>
      <c r="T1037" s="208" t="e">
        <f>Tabla13[[#This Row],[Nº Expediente de la plataforma de contratación]]</f>
        <v>#VALUE!</v>
      </c>
      <c r="U1037" s="134" t="e">
        <f>Tabla13[[#This Row],[Importe IVA ]]</f>
        <v>#VALUE!</v>
      </c>
      <c r="V1037" s="134" t="e">
        <f>Tabla13[[#This Row],[Importe de adjudicación (IVA INCLUIDO)]]</f>
        <v>#VALUE!</v>
      </c>
      <c r="W1037" s="137"/>
    </row>
    <row r="1038" spans="10:23">
      <c r="J1038" s="24"/>
      <c r="S1038" s="203" t="e">
        <f>Tabla13[[#This Row],[Título del contrato]]&amp;Tabla13[[#This Row],[Nº Expediente de la plataforma de contratación]]</f>
        <v>#VALUE!</v>
      </c>
      <c r="T1038" s="208" t="e">
        <f>Tabla13[[#This Row],[Nº Expediente de la plataforma de contratación]]</f>
        <v>#VALUE!</v>
      </c>
      <c r="U1038" s="134" t="e">
        <f>Tabla13[[#This Row],[Importe IVA ]]</f>
        <v>#VALUE!</v>
      </c>
      <c r="V1038" s="134" t="e">
        <f>Tabla13[[#This Row],[Importe de adjudicación (IVA INCLUIDO)]]</f>
        <v>#VALUE!</v>
      </c>
      <c r="W1038" s="137"/>
    </row>
    <row r="1039" spans="10:23">
      <c r="J1039" s="24"/>
      <c r="S1039" s="203" t="e">
        <f>Tabla13[[#This Row],[Título del contrato]]&amp;Tabla13[[#This Row],[Nº Expediente de la plataforma de contratación]]</f>
        <v>#VALUE!</v>
      </c>
      <c r="T1039" s="208" t="e">
        <f>Tabla13[[#This Row],[Nº Expediente de la plataforma de contratación]]</f>
        <v>#VALUE!</v>
      </c>
      <c r="U1039" s="134" t="e">
        <f>Tabla13[[#This Row],[Importe IVA ]]</f>
        <v>#VALUE!</v>
      </c>
      <c r="V1039" s="134" t="e">
        <f>Tabla13[[#This Row],[Importe de adjudicación (IVA INCLUIDO)]]</f>
        <v>#VALUE!</v>
      </c>
      <c r="W1039" s="137"/>
    </row>
    <row r="1040" spans="10:23">
      <c r="J1040" s="24"/>
      <c r="S1040" s="203" t="e">
        <f>Tabla13[[#This Row],[Título del contrato]]&amp;Tabla13[[#This Row],[Nº Expediente de la plataforma de contratación]]</f>
        <v>#VALUE!</v>
      </c>
      <c r="T1040" s="208" t="e">
        <f>Tabla13[[#This Row],[Nº Expediente de la plataforma de contratación]]</f>
        <v>#VALUE!</v>
      </c>
      <c r="U1040" s="134" t="e">
        <f>Tabla13[[#This Row],[Importe IVA ]]</f>
        <v>#VALUE!</v>
      </c>
      <c r="V1040" s="134" t="e">
        <f>Tabla13[[#This Row],[Importe de adjudicación (IVA INCLUIDO)]]</f>
        <v>#VALUE!</v>
      </c>
      <c r="W1040" s="137"/>
    </row>
    <row r="1041" spans="10:23">
      <c r="J1041" s="24"/>
      <c r="S1041" s="203" t="e">
        <f>Tabla13[[#This Row],[Título del contrato]]&amp;Tabla13[[#This Row],[Nº Expediente de la plataforma de contratación]]</f>
        <v>#VALUE!</v>
      </c>
      <c r="T1041" s="208" t="e">
        <f>Tabla13[[#This Row],[Nº Expediente de la plataforma de contratación]]</f>
        <v>#VALUE!</v>
      </c>
      <c r="U1041" s="134" t="e">
        <f>Tabla13[[#This Row],[Importe IVA ]]</f>
        <v>#VALUE!</v>
      </c>
      <c r="V1041" s="134" t="e">
        <f>Tabla13[[#This Row],[Importe de adjudicación (IVA INCLUIDO)]]</f>
        <v>#VALUE!</v>
      </c>
      <c r="W1041" s="137"/>
    </row>
    <row r="1042" spans="10:23">
      <c r="J1042" s="24"/>
      <c r="S1042" s="203" t="e">
        <f>Tabla13[[#This Row],[Título del contrato]]&amp;Tabla13[[#This Row],[Nº Expediente de la plataforma de contratación]]</f>
        <v>#VALUE!</v>
      </c>
      <c r="T1042" s="208" t="e">
        <f>Tabla13[[#This Row],[Nº Expediente de la plataforma de contratación]]</f>
        <v>#VALUE!</v>
      </c>
      <c r="U1042" s="134" t="e">
        <f>Tabla13[[#This Row],[Importe IVA ]]</f>
        <v>#VALUE!</v>
      </c>
      <c r="V1042" s="134" t="e">
        <f>Tabla13[[#This Row],[Importe de adjudicación (IVA INCLUIDO)]]</f>
        <v>#VALUE!</v>
      </c>
      <c r="W1042" s="137"/>
    </row>
    <row r="1043" spans="10:23">
      <c r="J1043" s="24"/>
      <c r="S1043" s="203" t="e">
        <f>Tabla13[[#This Row],[Título del contrato]]&amp;Tabla13[[#This Row],[Nº Expediente de la plataforma de contratación]]</f>
        <v>#VALUE!</v>
      </c>
      <c r="T1043" s="208" t="e">
        <f>Tabla13[[#This Row],[Nº Expediente de la plataforma de contratación]]</f>
        <v>#VALUE!</v>
      </c>
      <c r="U1043" s="134" t="e">
        <f>Tabla13[[#This Row],[Importe IVA ]]</f>
        <v>#VALUE!</v>
      </c>
      <c r="V1043" s="134" t="e">
        <f>Tabla13[[#This Row],[Importe de adjudicación (IVA INCLUIDO)]]</f>
        <v>#VALUE!</v>
      </c>
      <c r="W1043" s="137"/>
    </row>
    <row r="1044" spans="10:23">
      <c r="J1044" s="24"/>
      <c r="S1044" s="203" t="e">
        <f>Tabla13[[#This Row],[Título del contrato]]&amp;Tabla13[[#This Row],[Nº Expediente de la plataforma de contratación]]</f>
        <v>#VALUE!</v>
      </c>
      <c r="T1044" s="208" t="e">
        <f>Tabla13[[#This Row],[Nº Expediente de la plataforma de contratación]]</f>
        <v>#VALUE!</v>
      </c>
      <c r="U1044" s="134" t="e">
        <f>Tabla13[[#This Row],[Importe IVA ]]</f>
        <v>#VALUE!</v>
      </c>
      <c r="V1044" s="134" t="e">
        <f>Tabla13[[#This Row],[Importe de adjudicación (IVA INCLUIDO)]]</f>
        <v>#VALUE!</v>
      </c>
      <c r="W1044" s="137"/>
    </row>
    <row r="1045" spans="10:23">
      <c r="J1045" s="24"/>
      <c r="S1045" s="203" t="e">
        <f>Tabla13[[#This Row],[Título del contrato]]&amp;Tabla13[[#This Row],[Nº Expediente de la plataforma de contratación]]</f>
        <v>#VALUE!</v>
      </c>
      <c r="T1045" s="208" t="e">
        <f>Tabla13[[#This Row],[Nº Expediente de la plataforma de contratación]]</f>
        <v>#VALUE!</v>
      </c>
      <c r="U1045" s="134" t="e">
        <f>Tabla13[[#This Row],[Importe IVA ]]</f>
        <v>#VALUE!</v>
      </c>
      <c r="V1045" s="134" t="e">
        <f>Tabla13[[#This Row],[Importe de adjudicación (IVA INCLUIDO)]]</f>
        <v>#VALUE!</v>
      </c>
      <c r="W1045" s="137"/>
    </row>
    <row r="1046" spans="10:23">
      <c r="J1046" s="24"/>
      <c r="S1046" s="203" t="e">
        <f>Tabla13[[#This Row],[Título del contrato]]&amp;Tabla13[[#This Row],[Nº Expediente de la plataforma de contratación]]</f>
        <v>#VALUE!</v>
      </c>
      <c r="T1046" s="208" t="e">
        <f>Tabla13[[#This Row],[Nº Expediente de la plataforma de contratación]]</f>
        <v>#VALUE!</v>
      </c>
      <c r="U1046" s="134" t="e">
        <f>Tabla13[[#This Row],[Importe IVA ]]</f>
        <v>#VALUE!</v>
      </c>
      <c r="V1046" s="134" t="e">
        <f>Tabla13[[#This Row],[Importe de adjudicación (IVA INCLUIDO)]]</f>
        <v>#VALUE!</v>
      </c>
      <c r="W1046" s="137"/>
    </row>
    <row r="1047" spans="10:23">
      <c r="J1047" s="24"/>
      <c r="S1047" s="203" t="e">
        <f>Tabla13[[#This Row],[Título del contrato]]&amp;Tabla13[[#This Row],[Nº Expediente de la plataforma de contratación]]</f>
        <v>#VALUE!</v>
      </c>
      <c r="T1047" s="208" t="e">
        <f>Tabla13[[#This Row],[Nº Expediente de la plataforma de contratación]]</f>
        <v>#VALUE!</v>
      </c>
      <c r="U1047" s="134" t="e">
        <f>Tabla13[[#This Row],[Importe IVA ]]</f>
        <v>#VALUE!</v>
      </c>
      <c r="V1047" s="134" t="e">
        <f>Tabla13[[#This Row],[Importe de adjudicación (IVA INCLUIDO)]]</f>
        <v>#VALUE!</v>
      </c>
      <c r="W1047" s="137"/>
    </row>
    <row r="1048" spans="10:23">
      <c r="J1048" s="24"/>
      <c r="S1048" s="203" t="e">
        <f>Tabla13[[#This Row],[Título del contrato]]&amp;Tabla13[[#This Row],[Nº Expediente de la plataforma de contratación]]</f>
        <v>#VALUE!</v>
      </c>
      <c r="T1048" s="208" t="e">
        <f>Tabla13[[#This Row],[Nº Expediente de la plataforma de contratación]]</f>
        <v>#VALUE!</v>
      </c>
      <c r="U1048" s="134" t="e">
        <f>Tabla13[[#This Row],[Importe IVA ]]</f>
        <v>#VALUE!</v>
      </c>
      <c r="V1048" s="134" t="e">
        <f>Tabla13[[#This Row],[Importe de adjudicación (IVA INCLUIDO)]]</f>
        <v>#VALUE!</v>
      </c>
      <c r="W1048" s="137"/>
    </row>
    <row r="1049" spans="10:23">
      <c r="J1049" s="24"/>
      <c r="S1049" s="203" t="e">
        <f>Tabla13[[#This Row],[Título del contrato]]&amp;Tabla13[[#This Row],[Nº Expediente de la plataforma de contratación]]</f>
        <v>#VALUE!</v>
      </c>
      <c r="T1049" s="208" t="e">
        <f>Tabla13[[#This Row],[Nº Expediente de la plataforma de contratación]]</f>
        <v>#VALUE!</v>
      </c>
      <c r="U1049" s="134" t="e">
        <f>Tabla13[[#This Row],[Importe IVA ]]</f>
        <v>#VALUE!</v>
      </c>
      <c r="V1049" s="134" t="e">
        <f>Tabla13[[#This Row],[Importe de adjudicación (IVA INCLUIDO)]]</f>
        <v>#VALUE!</v>
      </c>
      <c r="W1049" s="137"/>
    </row>
    <row r="1050" spans="10:23">
      <c r="J1050" s="24"/>
      <c r="S1050" s="203" t="e">
        <f>Tabla13[[#This Row],[Título del contrato]]&amp;Tabla13[[#This Row],[Nº Expediente de la plataforma de contratación]]</f>
        <v>#VALUE!</v>
      </c>
      <c r="T1050" s="208" t="e">
        <f>Tabla13[[#This Row],[Nº Expediente de la plataforma de contratación]]</f>
        <v>#VALUE!</v>
      </c>
      <c r="U1050" s="134" t="e">
        <f>Tabla13[[#This Row],[Importe IVA ]]</f>
        <v>#VALUE!</v>
      </c>
      <c r="V1050" s="134" t="e">
        <f>Tabla13[[#This Row],[Importe de adjudicación (IVA INCLUIDO)]]</f>
        <v>#VALUE!</v>
      </c>
      <c r="W1050" s="137"/>
    </row>
    <row r="1051" spans="10:23">
      <c r="J1051" s="24"/>
      <c r="S1051" s="203" t="e">
        <f>Tabla13[[#This Row],[Título del contrato]]&amp;Tabla13[[#This Row],[Nº Expediente de la plataforma de contratación]]</f>
        <v>#VALUE!</v>
      </c>
      <c r="T1051" s="208" t="e">
        <f>Tabla13[[#This Row],[Nº Expediente de la plataforma de contratación]]</f>
        <v>#VALUE!</v>
      </c>
      <c r="U1051" s="134" t="e">
        <f>Tabla13[[#This Row],[Importe IVA ]]</f>
        <v>#VALUE!</v>
      </c>
      <c r="V1051" s="134" t="e">
        <f>Tabla13[[#This Row],[Importe de adjudicación (IVA INCLUIDO)]]</f>
        <v>#VALUE!</v>
      </c>
      <c r="W1051" s="137"/>
    </row>
    <row r="1052" spans="10:23">
      <c r="J1052" s="24"/>
      <c r="S1052" s="203" t="e">
        <f>Tabla13[[#This Row],[Título del contrato]]&amp;Tabla13[[#This Row],[Nº Expediente de la plataforma de contratación]]</f>
        <v>#VALUE!</v>
      </c>
      <c r="T1052" s="208" t="e">
        <f>Tabla13[[#This Row],[Nº Expediente de la plataforma de contratación]]</f>
        <v>#VALUE!</v>
      </c>
      <c r="U1052" s="134" t="e">
        <f>Tabla13[[#This Row],[Importe IVA ]]</f>
        <v>#VALUE!</v>
      </c>
      <c r="V1052" s="134" t="e">
        <f>Tabla13[[#This Row],[Importe de adjudicación (IVA INCLUIDO)]]</f>
        <v>#VALUE!</v>
      </c>
      <c r="W1052" s="137"/>
    </row>
    <row r="1053" spans="10:23">
      <c r="J1053" s="24"/>
      <c r="S1053" s="203" t="e">
        <f>Tabla13[[#This Row],[Título del contrato]]&amp;Tabla13[[#This Row],[Nº Expediente de la plataforma de contratación]]</f>
        <v>#VALUE!</v>
      </c>
      <c r="T1053" s="208" t="e">
        <f>Tabla13[[#This Row],[Nº Expediente de la plataforma de contratación]]</f>
        <v>#VALUE!</v>
      </c>
      <c r="U1053" s="134" t="e">
        <f>Tabla13[[#This Row],[Importe IVA ]]</f>
        <v>#VALUE!</v>
      </c>
      <c r="V1053" s="134" t="e">
        <f>Tabla13[[#This Row],[Importe de adjudicación (IVA INCLUIDO)]]</f>
        <v>#VALUE!</v>
      </c>
      <c r="W1053" s="137"/>
    </row>
    <row r="1054" spans="10:23">
      <c r="J1054" s="24"/>
      <c r="S1054" s="203" t="e">
        <f>Tabla13[[#This Row],[Título del contrato]]&amp;Tabla13[[#This Row],[Nº Expediente de la plataforma de contratación]]</f>
        <v>#VALUE!</v>
      </c>
      <c r="T1054" s="208" t="e">
        <f>Tabla13[[#This Row],[Nº Expediente de la plataforma de contratación]]</f>
        <v>#VALUE!</v>
      </c>
      <c r="U1054" s="134" t="e">
        <f>Tabla13[[#This Row],[Importe IVA ]]</f>
        <v>#VALUE!</v>
      </c>
      <c r="V1054" s="134" t="e">
        <f>Tabla13[[#This Row],[Importe de adjudicación (IVA INCLUIDO)]]</f>
        <v>#VALUE!</v>
      </c>
      <c r="W1054" s="137"/>
    </row>
    <row r="1055" spans="10:23">
      <c r="J1055" s="24"/>
      <c r="S1055" s="203" t="e">
        <f>Tabla13[[#This Row],[Título del contrato]]&amp;Tabla13[[#This Row],[Nº Expediente de la plataforma de contratación]]</f>
        <v>#VALUE!</v>
      </c>
      <c r="T1055" s="208" t="e">
        <f>Tabla13[[#This Row],[Nº Expediente de la plataforma de contratación]]</f>
        <v>#VALUE!</v>
      </c>
      <c r="U1055" s="134" t="e">
        <f>Tabla13[[#This Row],[Importe IVA ]]</f>
        <v>#VALUE!</v>
      </c>
      <c r="V1055" s="134" t="e">
        <f>Tabla13[[#This Row],[Importe de adjudicación (IVA INCLUIDO)]]</f>
        <v>#VALUE!</v>
      </c>
      <c r="W1055" s="137"/>
    </row>
    <row r="1056" spans="10:23">
      <c r="J1056" s="24"/>
      <c r="S1056" s="203" t="e">
        <f>Tabla13[[#This Row],[Título del contrato]]&amp;Tabla13[[#This Row],[Nº Expediente de la plataforma de contratación]]</f>
        <v>#VALUE!</v>
      </c>
      <c r="T1056" s="208" t="e">
        <f>Tabla13[[#This Row],[Nº Expediente de la plataforma de contratación]]</f>
        <v>#VALUE!</v>
      </c>
      <c r="U1056" s="134" t="e">
        <f>Tabla13[[#This Row],[Importe IVA ]]</f>
        <v>#VALUE!</v>
      </c>
      <c r="V1056" s="134" t="e">
        <f>Tabla13[[#This Row],[Importe de adjudicación (IVA INCLUIDO)]]</f>
        <v>#VALUE!</v>
      </c>
      <c r="W1056" s="137"/>
    </row>
    <row r="1057" spans="10:23">
      <c r="J1057" s="24"/>
      <c r="S1057" s="203" t="e">
        <f>Tabla13[[#This Row],[Título del contrato]]&amp;Tabla13[[#This Row],[Nº Expediente de la plataforma de contratación]]</f>
        <v>#VALUE!</v>
      </c>
      <c r="T1057" s="208" t="e">
        <f>Tabla13[[#This Row],[Nº Expediente de la plataforma de contratación]]</f>
        <v>#VALUE!</v>
      </c>
      <c r="U1057" s="134" t="e">
        <f>Tabla13[[#This Row],[Importe IVA ]]</f>
        <v>#VALUE!</v>
      </c>
      <c r="V1057" s="134" t="e">
        <f>Tabla13[[#This Row],[Importe de adjudicación (IVA INCLUIDO)]]</f>
        <v>#VALUE!</v>
      </c>
      <c r="W1057" s="137"/>
    </row>
    <row r="1058" spans="10:23">
      <c r="J1058" s="24"/>
      <c r="S1058" s="203" t="e">
        <f>Tabla13[[#This Row],[Título del contrato]]&amp;Tabla13[[#This Row],[Nº Expediente de la plataforma de contratación]]</f>
        <v>#VALUE!</v>
      </c>
      <c r="T1058" s="208" t="e">
        <f>Tabla13[[#This Row],[Nº Expediente de la plataforma de contratación]]</f>
        <v>#VALUE!</v>
      </c>
      <c r="U1058" s="134" t="e">
        <f>Tabla13[[#This Row],[Importe IVA ]]</f>
        <v>#VALUE!</v>
      </c>
      <c r="V1058" s="134" t="e">
        <f>Tabla13[[#This Row],[Importe de adjudicación (IVA INCLUIDO)]]</f>
        <v>#VALUE!</v>
      </c>
      <c r="W1058" s="137"/>
    </row>
    <row r="1059" spans="10:23">
      <c r="J1059" s="24"/>
      <c r="S1059" s="203" t="e">
        <f>Tabla13[[#This Row],[Título del contrato]]&amp;Tabla13[[#This Row],[Nº Expediente de la plataforma de contratación]]</f>
        <v>#VALUE!</v>
      </c>
      <c r="T1059" s="208" t="e">
        <f>Tabla13[[#This Row],[Nº Expediente de la plataforma de contratación]]</f>
        <v>#VALUE!</v>
      </c>
      <c r="U1059" s="134" t="e">
        <f>Tabla13[[#This Row],[Importe IVA ]]</f>
        <v>#VALUE!</v>
      </c>
      <c r="V1059" s="134" t="e">
        <f>Tabla13[[#This Row],[Importe de adjudicación (IVA INCLUIDO)]]</f>
        <v>#VALUE!</v>
      </c>
      <c r="W1059" s="137"/>
    </row>
    <row r="1060" spans="10:23">
      <c r="J1060" s="24"/>
      <c r="S1060" s="203" t="e">
        <f>Tabla13[[#This Row],[Título del contrato]]&amp;Tabla13[[#This Row],[Nº Expediente de la plataforma de contratación]]</f>
        <v>#VALUE!</v>
      </c>
      <c r="T1060" s="208" t="e">
        <f>Tabla13[[#This Row],[Nº Expediente de la plataforma de contratación]]</f>
        <v>#VALUE!</v>
      </c>
      <c r="U1060" s="134" t="e">
        <f>Tabla13[[#This Row],[Importe IVA ]]</f>
        <v>#VALUE!</v>
      </c>
      <c r="V1060" s="134" t="e">
        <f>Tabla13[[#This Row],[Importe de adjudicación (IVA INCLUIDO)]]</f>
        <v>#VALUE!</v>
      </c>
      <c r="W1060" s="137"/>
    </row>
    <row r="1061" spans="10:23">
      <c r="J1061" s="24"/>
      <c r="S1061" s="203" t="e">
        <f>Tabla13[[#This Row],[Título del contrato]]&amp;Tabla13[[#This Row],[Nº Expediente de la plataforma de contratación]]</f>
        <v>#VALUE!</v>
      </c>
      <c r="T1061" s="208" t="e">
        <f>Tabla13[[#This Row],[Nº Expediente de la plataforma de contratación]]</f>
        <v>#VALUE!</v>
      </c>
      <c r="U1061" s="134" t="e">
        <f>Tabla13[[#This Row],[Importe IVA ]]</f>
        <v>#VALUE!</v>
      </c>
      <c r="V1061" s="134" t="e">
        <f>Tabla13[[#This Row],[Importe de adjudicación (IVA INCLUIDO)]]</f>
        <v>#VALUE!</v>
      </c>
      <c r="W1061" s="137"/>
    </row>
    <row r="1062" spans="10:23">
      <c r="J1062" s="24"/>
      <c r="S1062" s="203" t="e">
        <f>Tabla13[[#This Row],[Título del contrato]]&amp;Tabla13[[#This Row],[Nº Expediente de la plataforma de contratación]]</f>
        <v>#VALUE!</v>
      </c>
      <c r="T1062" s="208" t="e">
        <f>Tabla13[[#This Row],[Nº Expediente de la plataforma de contratación]]</f>
        <v>#VALUE!</v>
      </c>
      <c r="U1062" s="134" t="e">
        <f>Tabla13[[#This Row],[Importe IVA ]]</f>
        <v>#VALUE!</v>
      </c>
      <c r="V1062" s="134" t="e">
        <f>Tabla13[[#This Row],[Importe de adjudicación (IVA INCLUIDO)]]</f>
        <v>#VALUE!</v>
      </c>
      <c r="W1062" s="137"/>
    </row>
    <row r="1063" spans="10:23">
      <c r="J1063" s="24"/>
      <c r="S1063" s="203" t="e">
        <f>Tabla13[[#This Row],[Título del contrato]]&amp;Tabla13[[#This Row],[Nº Expediente de la plataforma de contratación]]</f>
        <v>#VALUE!</v>
      </c>
      <c r="T1063" s="208" t="e">
        <f>Tabla13[[#This Row],[Nº Expediente de la plataforma de contratación]]</f>
        <v>#VALUE!</v>
      </c>
      <c r="U1063" s="134" t="e">
        <f>Tabla13[[#This Row],[Importe IVA ]]</f>
        <v>#VALUE!</v>
      </c>
      <c r="V1063" s="134" t="e">
        <f>Tabla13[[#This Row],[Importe de adjudicación (IVA INCLUIDO)]]</f>
        <v>#VALUE!</v>
      </c>
      <c r="W1063" s="137"/>
    </row>
    <row r="1064" spans="10:23">
      <c r="J1064" s="24"/>
      <c r="S1064" s="203" t="e">
        <f>Tabla13[[#This Row],[Título del contrato]]&amp;Tabla13[[#This Row],[Nº Expediente de la plataforma de contratación]]</f>
        <v>#VALUE!</v>
      </c>
      <c r="T1064" s="208" t="e">
        <f>Tabla13[[#This Row],[Nº Expediente de la plataforma de contratación]]</f>
        <v>#VALUE!</v>
      </c>
      <c r="U1064" s="134" t="e">
        <f>Tabla13[[#This Row],[Importe IVA ]]</f>
        <v>#VALUE!</v>
      </c>
      <c r="V1064" s="134" t="e">
        <f>Tabla13[[#This Row],[Importe de adjudicación (IVA INCLUIDO)]]</f>
        <v>#VALUE!</v>
      </c>
      <c r="W1064" s="137"/>
    </row>
    <row r="1065" spans="10:23">
      <c r="J1065" s="24"/>
      <c r="S1065" s="203" t="e">
        <f>Tabla13[[#This Row],[Título del contrato]]&amp;Tabla13[[#This Row],[Nº Expediente de la plataforma de contratación]]</f>
        <v>#VALUE!</v>
      </c>
      <c r="T1065" s="208" t="e">
        <f>Tabla13[[#This Row],[Nº Expediente de la plataforma de contratación]]</f>
        <v>#VALUE!</v>
      </c>
      <c r="U1065" s="134" t="e">
        <f>Tabla13[[#This Row],[Importe IVA ]]</f>
        <v>#VALUE!</v>
      </c>
      <c r="V1065" s="134" t="e">
        <f>Tabla13[[#This Row],[Importe de adjudicación (IVA INCLUIDO)]]</f>
        <v>#VALUE!</v>
      </c>
      <c r="W1065" s="137"/>
    </row>
    <row r="1066" spans="10:23">
      <c r="J1066" s="24"/>
      <c r="S1066" s="203" t="e">
        <f>Tabla13[[#This Row],[Título del contrato]]&amp;Tabla13[[#This Row],[Nº Expediente de la plataforma de contratación]]</f>
        <v>#VALUE!</v>
      </c>
      <c r="T1066" s="208" t="e">
        <f>Tabla13[[#This Row],[Nº Expediente de la plataforma de contratación]]</f>
        <v>#VALUE!</v>
      </c>
      <c r="U1066" s="134" t="e">
        <f>Tabla13[[#This Row],[Importe IVA ]]</f>
        <v>#VALUE!</v>
      </c>
      <c r="V1066" s="134" t="e">
        <f>Tabla13[[#This Row],[Importe de adjudicación (IVA INCLUIDO)]]</f>
        <v>#VALUE!</v>
      </c>
      <c r="W1066" s="137"/>
    </row>
    <row r="1067" spans="10:23">
      <c r="J1067" s="24"/>
      <c r="S1067" s="203" t="e">
        <f>Tabla13[[#This Row],[Título del contrato]]&amp;Tabla13[[#This Row],[Nº Expediente de la plataforma de contratación]]</f>
        <v>#VALUE!</v>
      </c>
      <c r="T1067" s="208" t="e">
        <f>Tabla13[[#This Row],[Nº Expediente de la plataforma de contratación]]</f>
        <v>#VALUE!</v>
      </c>
      <c r="U1067" s="134" t="e">
        <f>Tabla13[[#This Row],[Importe IVA ]]</f>
        <v>#VALUE!</v>
      </c>
      <c r="V1067" s="134" t="e">
        <f>Tabla13[[#This Row],[Importe de adjudicación (IVA INCLUIDO)]]</f>
        <v>#VALUE!</v>
      </c>
      <c r="W1067" s="137"/>
    </row>
    <row r="1068" spans="10:23">
      <c r="J1068" s="24"/>
      <c r="S1068" s="203" t="e">
        <f>Tabla13[[#This Row],[Título del contrato]]&amp;Tabla13[[#This Row],[Nº Expediente de la plataforma de contratación]]</f>
        <v>#VALUE!</v>
      </c>
      <c r="T1068" s="208" t="e">
        <f>Tabla13[[#This Row],[Nº Expediente de la plataforma de contratación]]</f>
        <v>#VALUE!</v>
      </c>
      <c r="U1068" s="134" t="e">
        <f>Tabla13[[#This Row],[Importe IVA ]]</f>
        <v>#VALUE!</v>
      </c>
      <c r="V1068" s="134" t="e">
        <f>Tabla13[[#This Row],[Importe de adjudicación (IVA INCLUIDO)]]</f>
        <v>#VALUE!</v>
      </c>
      <c r="W1068" s="137"/>
    </row>
    <row r="1069" spans="10:23">
      <c r="J1069" s="24"/>
      <c r="S1069" s="203" t="e">
        <f>Tabla13[[#This Row],[Título del contrato]]&amp;Tabla13[[#This Row],[Nº Expediente de la plataforma de contratación]]</f>
        <v>#VALUE!</v>
      </c>
      <c r="T1069" s="208" t="e">
        <f>Tabla13[[#This Row],[Nº Expediente de la plataforma de contratación]]</f>
        <v>#VALUE!</v>
      </c>
      <c r="U1069" s="134" t="e">
        <f>Tabla13[[#This Row],[Importe IVA ]]</f>
        <v>#VALUE!</v>
      </c>
      <c r="V1069" s="134" t="e">
        <f>Tabla13[[#This Row],[Importe de adjudicación (IVA INCLUIDO)]]</f>
        <v>#VALUE!</v>
      </c>
      <c r="W1069" s="137"/>
    </row>
    <row r="1070" spans="10:23">
      <c r="J1070" s="24"/>
      <c r="S1070" s="203" t="e">
        <f>Tabla13[[#This Row],[Título del contrato]]&amp;Tabla13[[#This Row],[Nº Expediente de la plataforma de contratación]]</f>
        <v>#VALUE!</v>
      </c>
      <c r="T1070" s="208" t="e">
        <f>Tabla13[[#This Row],[Nº Expediente de la plataforma de contratación]]</f>
        <v>#VALUE!</v>
      </c>
      <c r="U1070" s="134" t="e">
        <f>Tabla13[[#This Row],[Importe IVA ]]</f>
        <v>#VALUE!</v>
      </c>
      <c r="V1070" s="134" t="e">
        <f>Tabla13[[#This Row],[Importe de adjudicación (IVA INCLUIDO)]]</f>
        <v>#VALUE!</v>
      </c>
      <c r="W1070" s="137"/>
    </row>
    <row r="1071" spans="10:23">
      <c r="J1071" s="24"/>
      <c r="S1071" s="203" t="e">
        <f>Tabla13[[#This Row],[Título del contrato]]&amp;Tabla13[[#This Row],[Nº Expediente de la plataforma de contratación]]</f>
        <v>#VALUE!</v>
      </c>
      <c r="T1071" s="208" t="e">
        <f>Tabla13[[#This Row],[Nº Expediente de la plataforma de contratación]]</f>
        <v>#VALUE!</v>
      </c>
      <c r="U1071" s="134" t="e">
        <f>Tabla13[[#This Row],[Importe IVA ]]</f>
        <v>#VALUE!</v>
      </c>
      <c r="V1071" s="134" t="e">
        <f>Tabla13[[#This Row],[Importe de adjudicación (IVA INCLUIDO)]]</f>
        <v>#VALUE!</v>
      </c>
      <c r="W1071" s="137"/>
    </row>
    <row r="1072" spans="10:23">
      <c r="J1072" s="24"/>
      <c r="S1072" s="203" t="e">
        <f>Tabla13[[#This Row],[Título del contrato]]&amp;Tabla13[[#This Row],[Nº Expediente de la plataforma de contratación]]</f>
        <v>#VALUE!</v>
      </c>
      <c r="T1072" s="208" t="e">
        <f>Tabla13[[#This Row],[Nº Expediente de la plataforma de contratación]]</f>
        <v>#VALUE!</v>
      </c>
      <c r="U1072" s="134" t="e">
        <f>Tabla13[[#This Row],[Importe IVA ]]</f>
        <v>#VALUE!</v>
      </c>
      <c r="V1072" s="134" t="e">
        <f>Tabla13[[#This Row],[Importe de adjudicación (IVA INCLUIDO)]]</f>
        <v>#VALUE!</v>
      </c>
      <c r="W1072" s="137"/>
    </row>
    <row r="1073" spans="10:23">
      <c r="J1073" s="24"/>
      <c r="S1073" s="203" t="e">
        <f>Tabla13[[#This Row],[Título del contrato]]&amp;Tabla13[[#This Row],[Nº Expediente de la plataforma de contratación]]</f>
        <v>#VALUE!</v>
      </c>
      <c r="T1073" s="208" t="e">
        <f>Tabla13[[#This Row],[Nº Expediente de la plataforma de contratación]]</f>
        <v>#VALUE!</v>
      </c>
      <c r="U1073" s="134" t="e">
        <f>Tabla13[[#This Row],[Importe IVA ]]</f>
        <v>#VALUE!</v>
      </c>
      <c r="V1073" s="134" t="e">
        <f>Tabla13[[#This Row],[Importe de adjudicación (IVA INCLUIDO)]]</f>
        <v>#VALUE!</v>
      </c>
      <c r="W1073" s="137"/>
    </row>
    <row r="1074" spans="10:23">
      <c r="J1074" s="24"/>
      <c r="S1074" s="203" t="e">
        <f>Tabla13[[#This Row],[Título del contrato]]&amp;Tabla13[[#This Row],[Nº Expediente de la plataforma de contratación]]</f>
        <v>#VALUE!</v>
      </c>
      <c r="T1074" s="208" t="e">
        <f>Tabla13[[#This Row],[Nº Expediente de la plataforma de contratación]]</f>
        <v>#VALUE!</v>
      </c>
      <c r="U1074" s="134" t="e">
        <f>Tabla13[[#This Row],[Importe IVA ]]</f>
        <v>#VALUE!</v>
      </c>
      <c r="V1074" s="134" t="e">
        <f>Tabla13[[#This Row],[Importe de adjudicación (IVA INCLUIDO)]]</f>
        <v>#VALUE!</v>
      </c>
      <c r="W1074" s="137"/>
    </row>
    <row r="1075" spans="10:23">
      <c r="J1075" s="24"/>
      <c r="S1075" s="203" t="e">
        <f>Tabla13[[#This Row],[Título del contrato]]&amp;Tabla13[[#This Row],[Nº Expediente de la plataforma de contratación]]</f>
        <v>#VALUE!</v>
      </c>
      <c r="T1075" s="208" t="e">
        <f>Tabla13[[#This Row],[Nº Expediente de la plataforma de contratación]]</f>
        <v>#VALUE!</v>
      </c>
      <c r="U1075" s="134" t="e">
        <f>Tabla13[[#This Row],[Importe IVA ]]</f>
        <v>#VALUE!</v>
      </c>
      <c r="V1075" s="134" t="e">
        <f>Tabla13[[#This Row],[Importe de adjudicación (IVA INCLUIDO)]]</f>
        <v>#VALUE!</v>
      </c>
      <c r="W1075" s="137"/>
    </row>
    <row r="1076" spans="10:23">
      <c r="J1076" s="24"/>
      <c r="S1076" s="203" t="e">
        <f>Tabla13[[#This Row],[Título del contrato]]&amp;Tabla13[[#This Row],[Nº Expediente de la plataforma de contratación]]</f>
        <v>#VALUE!</v>
      </c>
      <c r="T1076" s="208" t="e">
        <f>Tabla13[[#This Row],[Nº Expediente de la plataforma de contratación]]</f>
        <v>#VALUE!</v>
      </c>
      <c r="U1076" s="134" t="e">
        <f>Tabla13[[#This Row],[Importe IVA ]]</f>
        <v>#VALUE!</v>
      </c>
      <c r="V1076" s="134" t="e">
        <f>Tabla13[[#This Row],[Importe de adjudicación (IVA INCLUIDO)]]</f>
        <v>#VALUE!</v>
      </c>
      <c r="W1076" s="137"/>
    </row>
    <row r="1077" spans="10:23">
      <c r="J1077" s="24"/>
      <c r="S1077" s="203" t="e">
        <f>Tabla13[[#This Row],[Título del contrato]]&amp;Tabla13[[#This Row],[Nº Expediente de la plataforma de contratación]]</f>
        <v>#VALUE!</v>
      </c>
      <c r="T1077" s="208" t="e">
        <f>Tabla13[[#This Row],[Nº Expediente de la plataforma de contratación]]</f>
        <v>#VALUE!</v>
      </c>
      <c r="U1077" s="134" t="e">
        <f>Tabla13[[#This Row],[Importe IVA ]]</f>
        <v>#VALUE!</v>
      </c>
      <c r="V1077" s="134" t="e">
        <f>Tabla13[[#This Row],[Importe de adjudicación (IVA INCLUIDO)]]</f>
        <v>#VALUE!</v>
      </c>
      <c r="W1077" s="137"/>
    </row>
    <row r="1078" spans="10:23">
      <c r="J1078" s="24"/>
      <c r="S1078" s="203" t="e">
        <f>Tabla13[[#This Row],[Título del contrato]]&amp;Tabla13[[#This Row],[Nº Expediente de la plataforma de contratación]]</f>
        <v>#VALUE!</v>
      </c>
      <c r="T1078" s="208" t="e">
        <f>Tabla13[[#This Row],[Nº Expediente de la plataforma de contratación]]</f>
        <v>#VALUE!</v>
      </c>
      <c r="U1078" s="134" t="e">
        <f>Tabla13[[#This Row],[Importe IVA ]]</f>
        <v>#VALUE!</v>
      </c>
      <c r="V1078" s="134" t="e">
        <f>Tabla13[[#This Row],[Importe de adjudicación (IVA INCLUIDO)]]</f>
        <v>#VALUE!</v>
      </c>
      <c r="W1078" s="137"/>
    </row>
    <row r="1079" spans="10:23">
      <c r="J1079" s="24"/>
      <c r="S1079" s="203" t="e">
        <f>Tabla13[[#This Row],[Título del contrato]]&amp;Tabla13[[#This Row],[Nº Expediente de la plataforma de contratación]]</f>
        <v>#VALUE!</v>
      </c>
      <c r="T1079" s="208" t="e">
        <f>Tabla13[[#This Row],[Nº Expediente de la plataforma de contratación]]</f>
        <v>#VALUE!</v>
      </c>
      <c r="U1079" s="134" t="e">
        <f>Tabla13[[#This Row],[Importe IVA ]]</f>
        <v>#VALUE!</v>
      </c>
      <c r="V1079" s="134" t="e">
        <f>Tabla13[[#This Row],[Importe de adjudicación (IVA INCLUIDO)]]</f>
        <v>#VALUE!</v>
      </c>
      <c r="W1079" s="137"/>
    </row>
    <row r="1080" spans="10:23">
      <c r="J1080" s="24"/>
      <c r="S1080" s="203" t="e">
        <f>Tabla13[[#This Row],[Título del contrato]]&amp;Tabla13[[#This Row],[Nº Expediente de la plataforma de contratación]]</f>
        <v>#VALUE!</v>
      </c>
      <c r="T1080" s="208" t="e">
        <f>Tabla13[[#This Row],[Nº Expediente de la plataforma de contratación]]</f>
        <v>#VALUE!</v>
      </c>
      <c r="U1080" s="134" t="e">
        <f>Tabla13[[#This Row],[Importe IVA ]]</f>
        <v>#VALUE!</v>
      </c>
      <c r="V1080" s="134" t="e">
        <f>Tabla13[[#This Row],[Importe de adjudicación (IVA INCLUIDO)]]</f>
        <v>#VALUE!</v>
      </c>
      <c r="W1080" s="137"/>
    </row>
    <row r="1081" spans="10:23">
      <c r="J1081" s="24"/>
      <c r="S1081" s="203" t="e">
        <f>Tabla13[[#This Row],[Título del contrato]]&amp;Tabla13[[#This Row],[Nº Expediente de la plataforma de contratación]]</f>
        <v>#VALUE!</v>
      </c>
      <c r="T1081" s="208" t="e">
        <f>Tabla13[[#This Row],[Nº Expediente de la plataforma de contratación]]</f>
        <v>#VALUE!</v>
      </c>
      <c r="U1081" s="134" t="e">
        <f>Tabla13[[#This Row],[Importe IVA ]]</f>
        <v>#VALUE!</v>
      </c>
      <c r="V1081" s="134" t="e">
        <f>Tabla13[[#This Row],[Importe de adjudicación (IVA INCLUIDO)]]</f>
        <v>#VALUE!</v>
      </c>
      <c r="W1081" s="137"/>
    </row>
    <row r="1082" spans="10:23">
      <c r="J1082" s="24"/>
      <c r="S1082" s="203" t="e">
        <f>Tabla13[[#This Row],[Título del contrato]]&amp;Tabla13[[#This Row],[Nº Expediente de la plataforma de contratación]]</f>
        <v>#VALUE!</v>
      </c>
      <c r="T1082" s="208" t="e">
        <f>Tabla13[[#This Row],[Nº Expediente de la plataforma de contratación]]</f>
        <v>#VALUE!</v>
      </c>
      <c r="U1082" s="134" t="e">
        <f>Tabla13[[#This Row],[Importe IVA ]]</f>
        <v>#VALUE!</v>
      </c>
      <c r="V1082" s="134" t="e">
        <f>Tabla13[[#This Row],[Importe de adjudicación (IVA INCLUIDO)]]</f>
        <v>#VALUE!</v>
      </c>
      <c r="W1082" s="137"/>
    </row>
    <row r="1083" spans="10:23">
      <c r="J1083" s="24"/>
      <c r="S1083" s="203" t="e">
        <f>Tabla13[[#This Row],[Título del contrato]]&amp;Tabla13[[#This Row],[Nº Expediente de la plataforma de contratación]]</f>
        <v>#VALUE!</v>
      </c>
      <c r="T1083" s="208" t="e">
        <f>Tabla13[[#This Row],[Nº Expediente de la plataforma de contratación]]</f>
        <v>#VALUE!</v>
      </c>
      <c r="U1083" s="134" t="e">
        <f>Tabla13[[#This Row],[Importe IVA ]]</f>
        <v>#VALUE!</v>
      </c>
      <c r="V1083" s="134" t="e">
        <f>Tabla13[[#This Row],[Importe de adjudicación (IVA INCLUIDO)]]</f>
        <v>#VALUE!</v>
      </c>
      <c r="W1083" s="137"/>
    </row>
    <row r="1084" spans="10:23">
      <c r="J1084" s="24"/>
      <c r="S1084" s="203" t="e">
        <f>Tabla13[[#This Row],[Título del contrato]]&amp;Tabla13[[#This Row],[Nº Expediente de la plataforma de contratación]]</f>
        <v>#VALUE!</v>
      </c>
      <c r="T1084" s="208" t="e">
        <f>Tabla13[[#This Row],[Nº Expediente de la plataforma de contratación]]</f>
        <v>#VALUE!</v>
      </c>
      <c r="U1084" s="134" t="e">
        <f>Tabla13[[#This Row],[Importe IVA ]]</f>
        <v>#VALUE!</v>
      </c>
      <c r="V1084" s="134" t="e">
        <f>Tabla13[[#This Row],[Importe de adjudicación (IVA INCLUIDO)]]</f>
        <v>#VALUE!</v>
      </c>
      <c r="W1084" s="137"/>
    </row>
    <row r="1085" spans="10:23">
      <c r="J1085" s="24"/>
      <c r="S1085" s="203" t="e">
        <f>Tabla13[[#This Row],[Título del contrato]]&amp;Tabla13[[#This Row],[Nº Expediente de la plataforma de contratación]]</f>
        <v>#VALUE!</v>
      </c>
      <c r="T1085" s="208" t="e">
        <f>Tabla13[[#This Row],[Nº Expediente de la plataforma de contratación]]</f>
        <v>#VALUE!</v>
      </c>
      <c r="U1085" s="134" t="e">
        <f>Tabla13[[#This Row],[Importe IVA ]]</f>
        <v>#VALUE!</v>
      </c>
      <c r="V1085" s="134" t="e">
        <f>Tabla13[[#This Row],[Importe de adjudicación (IVA INCLUIDO)]]</f>
        <v>#VALUE!</v>
      </c>
      <c r="W1085" s="137"/>
    </row>
    <row r="1086" spans="10:23">
      <c r="J1086" s="24"/>
      <c r="S1086" s="203" t="e">
        <f>Tabla13[[#This Row],[Título del contrato]]&amp;Tabla13[[#This Row],[Nº Expediente de la plataforma de contratación]]</f>
        <v>#VALUE!</v>
      </c>
      <c r="T1086" s="208" t="e">
        <f>Tabla13[[#This Row],[Nº Expediente de la plataforma de contratación]]</f>
        <v>#VALUE!</v>
      </c>
      <c r="U1086" s="134" t="e">
        <f>Tabla13[[#This Row],[Importe IVA ]]</f>
        <v>#VALUE!</v>
      </c>
      <c r="V1086" s="134" t="e">
        <f>Tabla13[[#This Row],[Importe de adjudicación (IVA INCLUIDO)]]</f>
        <v>#VALUE!</v>
      </c>
      <c r="W1086" s="137"/>
    </row>
    <row r="1087" spans="10:23">
      <c r="J1087" s="24"/>
      <c r="S1087" s="203" t="e">
        <f>Tabla13[[#This Row],[Título del contrato]]&amp;Tabla13[[#This Row],[Nº Expediente de la plataforma de contratación]]</f>
        <v>#VALUE!</v>
      </c>
      <c r="T1087" s="208" t="e">
        <f>Tabla13[[#This Row],[Nº Expediente de la plataforma de contratación]]</f>
        <v>#VALUE!</v>
      </c>
      <c r="U1087" s="134" t="e">
        <f>Tabla13[[#This Row],[Importe IVA ]]</f>
        <v>#VALUE!</v>
      </c>
      <c r="V1087" s="134" t="e">
        <f>Tabla13[[#This Row],[Importe de adjudicación (IVA INCLUIDO)]]</f>
        <v>#VALUE!</v>
      </c>
      <c r="W1087" s="137"/>
    </row>
    <row r="1088" spans="10:23">
      <c r="J1088" s="24"/>
      <c r="S1088" s="203" t="e">
        <f>Tabla13[[#This Row],[Título del contrato]]&amp;Tabla13[[#This Row],[Nº Expediente de la plataforma de contratación]]</f>
        <v>#VALUE!</v>
      </c>
      <c r="T1088" s="208" t="e">
        <f>Tabla13[[#This Row],[Nº Expediente de la plataforma de contratación]]</f>
        <v>#VALUE!</v>
      </c>
      <c r="U1088" s="134" t="e">
        <f>Tabla13[[#This Row],[Importe IVA ]]</f>
        <v>#VALUE!</v>
      </c>
      <c r="V1088" s="134" t="e">
        <f>Tabla13[[#This Row],[Importe de adjudicación (IVA INCLUIDO)]]</f>
        <v>#VALUE!</v>
      </c>
      <c r="W1088" s="137"/>
    </row>
    <row r="1089" spans="10:23">
      <c r="J1089" s="24"/>
      <c r="S1089" s="203" t="e">
        <f>Tabla13[[#This Row],[Título del contrato]]&amp;Tabla13[[#This Row],[Nº Expediente de la plataforma de contratación]]</f>
        <v>#VALUE!</v>
      </c>
      <c r="T1089" s="208" t="e">
        <f>Tabla13[[#This Row],[Nº Expediente de la plataforma de contratación]]</f>
        <v>#VALUE!</v>
      </c>
      <c r="U1089" s="134" t="e">
        <f>Tabla13[[#This Row],[Importe IVA ]]</f>
        <v>#VALUE!</v>
      </c>
      <c r="V1089" s="134" t="e">
        <f>Tabla13[[#This Row],[Importe de adjudicación (IVA INCLUIDO)]]</f>
        <v>#VALUE!</v>
      </c>
      <c r="W1089" s="137"/>
    </row>
    <row r="1090" spans="10:23">
      <c r="J1090" s="24"/>
      <c r="S1090" s="203" t="e">
        <f>Tabla13[[#This Row],[Título del contrato]]&amp;Tabla13[[#This Row],[Nº Expediente de la plataforma de contratación]]</f>
        <v>#VALUE!</v>
      </c>
      <c r="T1090" s="208" t="e">
        <f>Tabla13[[#This Row],[Nº Expediente de la plataforma de contratación]]</f>
        <v>#VALUE!</v>
      </c>
      <c r="U1090" s="134" t="e">
        <f>Tabla13[[#This Row],[Importe IVA ]]</f>
        <v>#VALUE!</v>
      </c>
      <c r="V1090" s="134" t="e">
        <f>Tabla13[[#This Row],[Importe de adjudicación (IVA INCLUIDO)]]</f>
        <v>#VALUE!</v>
      </c>
      <c r="W1090" s="137"/>
    </row>
    <row r="1091" spans="10:23">
      <c r="J1091" s="24"/>
      <c r="S1091" s="203" t="e">
        <f>Tabla13[[#This Row],[Título del contrato]]&amp;Tabla13[[#This Row],[Nº Expediente de la plataforma de contratación]]</f>
        <v>#VALUE!</v>
      </c>
      <c r="T1091" s="208" t="e">
        <f>Tabla13[[#This Row],[Nº Expediente de la plataforma de contratación]]</f>
        <v>#VALUE!</v>
      </c>
      <c r="U1091" s="134" t="e">
        <f>Tabla13[[#This Row],[Importe IVA ]]</f>
        <v>#VALUE!</v>
      </c>
      <c r="V1091" s="134" t="e">
        <f>Tabla13[[#This Row],[Importe de adjudicación (IVA INCLUIDO)]]</f>
        <v>#VALUE!</v>
      </c>
      <c r="W1091" s="137"/>
    </row>
    <row r="1092" spans="10:23">
      <c r="J1092" s="24"/>
      <c r="S1092" s="203" t="e">
        <f>Tabla13[[#This Row],[Título del contrato]]&amp;Tabla13[[#This Row],[Nº Expediente de la plataforma de contratación]]</f>
        <v>#VALUE!</v>
      </c>
      <c r="T1092" s="208" t="e">
        <f>Tabla13[[#This Row],[Nº Expediente de la plataforma de contratación]]</f>
        <v>#VALUE!</v>
      </c>
      <c r="U1092" s="134" t="e">
        <f>Tabla13[[#This Row],[Importe IVA ]]</f>
        <v>#VALUE!</v>
      </c>
      <c r="V1092" s="134" t="e">
        <f>Tabla13[[#This Row],[Importe de adjudicación (IVA INCLUIDO)]]</f>
        <v>#VALUE!</v>
      </c>
      <c r="W1092" s="137"/>
    </row>
    <row r="1093" spans="10:23">
      <c r="S1093" s="203" t="e">
        <f>Tabla13[[#This Row],[Título del contrato]]&amp;Tabla13[[#This Row],[Nº Expediente de la plataforma de contratación]]</f>
        <v>#VALUE!</v>
      </c>
      <c r="T1093" s="208" t="e">
        <f>Tabla13[[#This Row],[Nº Expediente de la plataforma de contratación]]</f>
        <v>#VALUE!</v>
      </c>
      <c r="U1093" s="134" t="e">
        <f>Tabla13[[#This Row],[Importe IVA ]]</f>
        <v>#VALUE!</v>
      </c>
      <c r="V1093" s="134" t="e">
        <f>Tabla13[[#This Row],[Importe de adjudicación (IVA INCLUIDO)]]</f>
        <v>#VALUE!</v>
      </c>
      <c r="W1093" s="137"/>
    </row>
    <row r="1094" spans="10:23">
      <c r="S1094" s="203" t="e">
        <f>Tabla13[[#This Row],[Título del contrato]]&amp;Tabla13[[#This Row],[Nº Expediente de la plataforma de contratación]]</f>
        <v>#VALUE!</v>
      </c>
      <c r="T1094" s="208" t="e">
        <f>Tabla13[[#This Row],[Nº Expediente de la plataforma de contratación]]</f>
        <v>#VALUE!</v>
      </c>
      <c r="U1094" s="134" t="e">
        <f>Tabla13[[#This Row],[Importe IVA ]]</f>
        <v>#VALUE!</v>
      </c>
      <c r="V1094" s="134" t="e">
        <f>Tabla13[[#This Row],[Importe de adjudicación (IVA INCLUIDO)]]</f>
        <v>#VALUE!</v>
      </c>
      <c r="W1094" s="137"/>
    </row>
    <row r="1095" spans="10:23">
      <c r="S1095" s="203" t="e">
        <f>Tabla13[[#This Row],[Título del contrato]]&amp;Tabla13[[#This Row],[Nº Expediente de la plataforma de contratación]]</f>
        <v>#VALUE!</v>
      </c>
      <c r="T1095" s="208" t="e">
        <f>Tabla13[[#This Row],[Nº Expediente de la plataforma de contratación]]</f>
        <v>#VALUE!</v>
      </c>
      <c r="U1095" s="134" t="e">
        <f>Tabla13[[#This Row],[Importe IVA ]]</f>
        <v>#VALUE!</v>
      </c>
      <c r="V1095" s="134" t="e">
        <f>Tabla13[[#This Row],[Importe de adjudicación (IVA INCLUIDO)]]</f>
        <v>#VALUE!</v>
      </c>
      <c r="W1095" s="137"/>
    </row>
    <row r="1096" spans="10:23">
      <c r="S1096" s="203" t="e">
        <f>Tabla13[[#This Row],[Título del contrato]]&amp;Tabla13[[#This Row],[Nº Expediente de la plataforma de contratación]]</f>
        <v>#VALUE!</v>
      </c>
      <c r="T1096" s="208" t="e">
        <f>Tabla13[[#This Row],[Nº Expediente de la plataforma de contratación]]</f>
        <v>#VALUE!</v>
      </c>
      <c r="U1096" s="134" t="e">
        <f>Tabla13[[#This Row],[Importe IVA ]]</f>
        <v>#VALUE!</v>
      </c>
      <c r="V1096" s="134" t="e">
        <f>Tabla13[[#This Row],[Importe de adjudicación (IVA INCLUIDO)]]</f>
        <v>#VALUE!</v>
      </c>
      <c r="W1096" s="137"/>
    </row>
    <row r="1097" spans="10:23">
      <c r="S1097" s="203" t="e">
        <f>Tabla13[[#This Row],[Título del contrato]]&amp;Tabla13[[#This Row],[Nº Expediente de la plataforma de contratación]]</f>
        <v>#VALUE!</v>
      </c>
      <c r="T1097" s="208" t="e">
        <f>Tabla13[[#This Row],[Nº Expediente de la plataforma de contratación]]</f>
        <v>#VALUE!</v>
      </c>
      <c r="U1097" s="134" t="e">
        <f>Tabla13[[#This Row],[Importe IVA ]]</f>
        <v>#VALUE!</v>
      </c>
      <c r="V1097" s="134" t="e">
        <f>Tabla13[[#This Row],[Importe de adjudicación (IVA INCLUIDO)]]</f>
        <v>#VALUE!</v>
      </c>
      <c r="W1097" s="137"/>
    </row>
    <row r="1098" spans="10:23">
      <c r="S1098" s="203" t="e">
        <f>Tabla13[[#This Row],[Título del contrato]]&amp;Tabla13[[#This Row],[Nº Expediente de la plataforma de contratación]]</f>
        <v>#VALUE!</v>
      </c>
      <c r="T1098" s="208" t="e">
        <f>Tabla13[[#This Row],[Nº Expediente de la plataforma de contratación]]</f>
        <v>#VALUE!</v>
      </c>
      <c r="U1098" s="134" t="e">
        <f>Tabla13[[#This Row],[Importe IVA ]]</f>
        <v>#VALUE!</v>
      </c>
      <c r="V1098" s="134" t="e">
        <f>Tabla13[[#This Row],[Importe de adjudicación (IVA INCLUIDO)]]</f>
        <v>#VALUE!</v>
      </c>
      <c r="W1098" s="137"/>
    </row>
    <row r="1099" spans="10:23">
      <c r="S1099" s="203" t="e">
        <f>Tabla13[[#This Row],[Título del contrato]]&amp;Tabla13[[#This Row],[Nº Expediente de la plataforma de contratación]]</f>
        <v>#VALUE!</v>
      </c>
      <c r="T1099" s="208" t="e">
        <f>Tabla13[[#This Row],[Nº Expediente de la plataforma de contratación]]</f>
        <v>#VALUE!</v>
      </c>
      <c r="U1099" s="134" t="e">
        <f>Tabla13[[#This Row],[Importe IVA ]]</f>
        <v>#VALUE!</v>
      </c>
      <c r="V1099" s="134" t="e">
        <f>Tabla13[[#This Row],[Importe de adjudicación (IVA INCLUIDO)]]</f>
        <v>#VALUE!</v>
      </c>
      <c r="W1099" s="137"/>
    </row>
    <row r="1100" spans="10:23">
      <c r="S1100" s="203" t="e">
        <f>Tabla13[[#This Row],[Título del contrato]]&amp;Tabla13[[#This Row],[Nº Expediente de la plataforma de contratación]]</f>
        <v>#VALUE!</v>
      </c>
      <c r="T1100" s="208" t="e">
        <f>Tabla13[[#This Row],[Nº Expediente de la plataforma de contratación]]</f>
        <v>#VALUE!</v>
      </c>
      <c r="U1100" s="134" t="e">
        <f>Tabla13[[#This Row],[Importe IVA ]]</f>
        <v>#VALUE!</v>
      </c>
      <c r="V1100" s="134" t="e">
        <f>Tabla13[[#This Row],[Importe de adjudicación (IVA INCLUIDO)]]</f>
        <v>#VALUE!</v>
      </c>
      <c r="W1100" s="137"/>
    </row>
    <row r="1101" spans="10:23">
      <c r="S1101" s="203" t="e">
        <f>Tabla13[[#This Row],[Título del contrato]]&amp;Tabla13[[#This Row],[Nº Expediente de la plataforma de contratación]]</f>
        <v>#VALUE!</v>
      </c>
      <c r="T1101" s="208" t="e">
        <f>Tabla13[[#This Row],[Nº Expediente de la plataforma de contratación]]</f>
        <v>#VALUE!</v>
      </c>
      <c r="U1101" s="134" t="e">
        <f>Tabla13[[#This Row],[Importe IVA ]]</f>
        <v>#VALUE!</v>
      </c>
      <c r="V1101" s="134" t="e">
        <f>Tabla13[[#This Row],[Importe de adjudicación (IVA INCLUIDO)]]</f>
        <v>#VALUE!</v>
      </c>
      <c r="W1101" s="137"/>
    </row>
    <row r="1102" spans="10:23">
      <c r="S1102" s="203" t="e">
        <f>Tabla13[[#This Row],[Título del contrato]]&amp;Tabla13[[#This Row],[Nº Expediente de la plataforma de contratación]]</f>
        <v>#VALUE!</v>
      </c>
      <c r="T1102" s="208" t="e">
        <f>Tabla13[[#This Row],[Nº Expediente de la plataforma de contratación]]</f>
        <v>#VALUE!</v>
      </c>
      <c r="U1102" s="134" t="e">
        <f>Tabla13[[#This Row],[Importe IVA ]]</f>
        <v>#VALUE!</v>
      </c>
      <c r="V1102" s="134" t="e">
        <f>Tabla13[[#This Row],[Importe de adjudicación (IVA INCLUIDO)]]</f>
        <v>#VALUE!</v>
      </c>
      <c r="W1102" s="137"/>
    </row>
    <row r="1103" spans="10:23">
      <c r="S1103" s="203" t="e">
        <f>Tabla13[[#This Row],[Título del contrato]]&amp;Tabla13[[#This Row],[Nº Expediente de la plataforma de contratación]]</f>
        <v>#VALUE!</v>
      </c>
      <c r="T1103" s="208" t="e">
        <f>Tabla13[[#This Row],[Nº Expediente de la plataforma de contratación]]</f>
        <v>#VALUE!</v>
      </c>
      <c r="U1103" s="134" t="e">
        <f>Tabla13[[#This Row],[Importe IVA ]]</f>
        <v>#VALUE!</v>
      </c>
      <c r="V1103" s="134" t="e">
        <f>Tabla13[[#This Row],[Importe de adjudicación (IVA INCLUIDO)]]</f>
        <v>#VALUE!</v>
      </c>
      <c r="W1103" s="137"/>
    </row>
    <row r="1104" spans="10:23">
      <c r="S1104" s="203" t="e">
        <f>Tabla13[[#This Row],[Título del contrato]]&amp;Tabla13[[#This Row],[Nº Expediente de la plataforma de contratación]]</f>
        <v>#VALUE!</v>
      </c>
      <c r="T1104" s="208" t="e">
        <f>Tabla13[[#This Row],[Nº Expediente de la plataforma de contratación]]</f>
        <v>#VALUE!</v>
      </c>
      <c r="U1104" s="134" t="e">
        <f>Tabla13[[#This Row],[Importe IVA ]]</f>
        <v>#VALUE!</v>
      </c>
      <c r="V1104" s="134" t="e">
        <f>Tabla13[[#This Row],[Importe de adjudicación (IVA INCLUIDO)]]</f>
        <v>#VALUE!</v>
      </c>
      <c r="W1104" s="137"/>
    </row>
    <row r="1105" spans="19:23">
      <c r="S1105" s="203" t="e">
        <f>Tabla13[[#This Row],[Título del contrato]]&amp;Tabla13[[#This Row],[Nº Expediente de la plataforma de contratación]]</f>
        <v>#VALUE!</v>
      </c>
      <c r="T1105" s="208" t="e">
        <f>Tabla13[[#This Row],[Nº Expediente de la plataforma de contratación]]</f>
        <v>#VALUE!</v>
      </c>
      <c r="U1105" s="134" t="e">
        <f>Tabla13[[#This Row],[Importe IVA ]]</f>
        <v>#VALUE!</v>
      </c>
      <c r="V1105" s="134" t="e">
        <f>Tabla13[[#This Row],[Importe de adjudicación (IVA INCLUIDO)]]</f>
        <v>#VALUE!</v>
      </c>
      <c r="W1105" s="137"/>
    </row>
    <row r="1106" spans="19:23">
      <c r="S1106" s="203" t="e">
        <f>Tabla13[[#This Row],[Título del contrato]]&amp;Tabla13[[#This Row],[Nº Expediente de la plataforma de contratación]]</f>
        <v>#VALUE!</v>
      </c>
      <c r="T1106" s="208" t="e">
        <f>Tabla13[[#This Row],[Nº Expediente de la plataforma de contratación]]</f>
        <v>#VALUE!</v>
      </c>
      <c r="U1106" s="134" t="e">
        <f>Tabla13[[#This Row],[Importe IVA ]]</f>
        <v>#VALUE!</v>
      </c>
      <c r="V1106" s="134" t="e">
        <f>Tabla13[[#This Row],[Importe de adjudicación (IVA INCLUIDO)]]</f>
        <v>#VALUE!</v>
      </c>
      <c r="W1106" s="137"/>
    </row>
    <row r="1107" spans="19:23">
      <c r="S1107" s="203" t="e">
        <f>Tabla13[[#This Row],[Título del contrato]]&amp;Tabla13[[#This Row],[Nº Expediente de la plataforma de contratación]]</f>
        <v>#VALUE!</v>
      </c>
      <c r="T1107" s="208" t="e">
        <f>Tabla13[[#This Row],[Nº Expediente de la plataforma de contratación]]</f>
        <v>#VALUE!</v>
      </c>
      <c r="U1107" s="134" t="e">
        <f>Tabla13[[#This Row],[Importe IVA ]]</f>
        <v>#VALUE!</v>
      </c>
      <c r="V1107" s="134" t="e">
        <f>Tabla13[[#This Row],[Importe de adjudicación (IVA INCLUIDO)]]</f>
        <v>#VALUE!</v>
      </c>
      <c r="W1107" s="137"/>
    </row>
    <row r="1108" spans="19:23">
      <c r="S1108" s="203" t="e">
        <f>Tabla13[[#This Row],[Título del contrato]]&amp;Tabla13[[#This Row],[Nº Expediente de la plataforma de contratación]]</f>
        <v>#VALUE!</v>
      </c>
      <c r="T1108" s="208" t="e">
        <f>Tabla13[[#This Row],[Nº Expediente de la plataforma de contratación]]</f>
        <v>#VALUE!</v>
      </c>
      <c r="U1108" s="134" t="e">
        <f>Tabla13[[#This Row],[Importe IVA ]]</f>
        <v>#VALUE!</v>
      </c>
      <c r="V1108" s="134" t="e">
        <f>Tabla13[[#This Row],[Importe de adjudicación (IVA INCLUIDO)]]</f>
        <v>#VALUE!</v>
      </c>
      <c r="W1108" s="137"/>
    </row>
    <row r="1109" spans="19:23">
      <c r="S1109" s="203" t="e">
        <f>Tabla13[[#This Row],[Título del contrato]]&amp;Tabla13[[#This Row],[Nº Expediente de la plataforma de contratación]]</f>
        <v>#VALUE!</v>
      </c>
      <c r="T1109" s="208" t="e">
        <f>Tabla13[[#This Row],[Nº Expediente de la plataforma de contratación]]</f>
        <v>#VALUE!</v>
      </c>
      <c r="U1109" s="134" t="e">
        <f>Tabla13[[#This Row],[Importe IVA ]]</f>
        <v>#VALUE!</v>
      </c>
      <c r="V1109" s="134" t="e">
        <f>Tabla13[[#This Row],[Importe de adjudicación (IVA INCLUIDO)]]</f>
        <v>#VALUE!</v>
      </c>
      <c r="W1109" s="137"/>
    </row>
    <row r="1110" spans="19:23">
      <c r="S1110" s="203" t="e">
        <f>Tabla13[[#This Row],[Título del contrato]]&amp;Tabla13[[#This Row],[Nº Expediente de la plataforma de contratación]]</f>
        <v>#VALUE!</v>
      </c>
      <c r="T1110" s="208" t="e">
        <f>Tabla13[[#This Row],[Nº Expediente de la plataforma de contratación]]</f>
        <v>#VALUE!</v>
      </c>
      <c r="U1110" s="134" t="e">
        <f>Tabla13[[#This Row],[Importe IVA ]]</f>
        <v>#VALUE!</v>
      </c>
      <c r="V1110" s="134" t="e">
        <f>Tabla13[[#This Row],[Importe de adjudicación (IVA INCLUIDO)]]</f>
        <v>#VALUE!</v>
      </c>
      <c r="W1110" s="137"/>
    </row>
    <row r="1111" spans="19:23">
      <c r="S1111" s="203" t="e">
        <f>Tabla13[[#This Row],[Título del contrato]]&amp;Tabla13[[#This Row],[Nº Expediente de la plataforma de contratación]]</f>
        <v>#VALUE!</v>
      </c>
      <c r="T1111" s="208" t="e">
        <f>Tabla13[[#This Row],[Nº Expediente de la plataforma de contratación]]</f>
        <v>#VALUE!</v>
      </c>
      <c r="U1111" s="134" t="e">
        <f>Tabla13[[#This Row],[Importe IVA ]]</f>
        <v>#VALUE!</v>
      </c>
      <c r="V1111" s="134" t="e">
        <f>Tabla13[[#This Row],[Importe de adjudicación (IVA INCLUIDO)]]</f>
        <v>#VALUE!</v>
      </c>
      <c r="W1111" s="137"/>
    </row>
    <row r="1112" spans="19:23">
      <c r="S1112" s="203" t="e">
        <f>Tabla13[[#This Row],[Título del contrato]]&amp;Tabla13[[#This Row],[Nº Expediente de la plataforma de contratación]]</f>
        <v>#VALUE!</v>
      </c>
      <c r="T1112" s="208" t="e">
        <f>Tabla13[[#This Row],[Nº Expediente de la plataforma de contratación]]</f>
        <v>#VALUE!</v>
      </c>
      <c r="U1112" s="134" t="e">
        <f>Tabla13[[#This Row],[Importe IVA ]]</f>
        <v>#VALUE!</v>
      </c>
      <c r="V1112" s="134" t="e">
        <f>Tabla13[[#This Row],[Importe de adjudicación (IVA INCLUIDO)]]</f>
        <v>#VALUE!</v>
      </c>
      <c r="W1112" s="137"/>
    </row>
    <row r="1113" spans="19:23">
      <c r="S1113" s="203" t="e">
        <f>Tabla13[[#This Row],[Título del contrato]]&amp;Tabla13[[#This Row],[Nº Expediente de la plataforma de contratación]]</f>
        <v>#VALUE!</v>
      </c>
      <c r="T1113" s="208" t="e">
        <f>Tabla13[[#This Row],[Nº Expediente de la plataforma de contratación]]</f>
        <v>#VALUE!</v>
      </c>
      <c r="U1113" s="134" t="e">
        <f>Tabla13[[#This Row],[Importe IVA ]]</f>
        <v>#VALUE!</v>
      </c>
      <c r="V1113" s="134" t="e">
        <f>Tabla13[[#This Row],[Importe de adjudicación (IVA INCLUIDO)]]</f>
        <v>#VALUE!</v>
      </c>
      <c r="W1113" s="137"/>
    </row>
    <row r="1114" spans="19:23">
      <c r="S1114" s="203" t="e">
        <f>Tabla13[[#This Row],[Título del contrato]]&amp;Tabla13[[#This Row],[Nº Expediente de la plataforma de contratación]]</f>
        <v>#VALUE!</v>
      </c>
      <c r="T1114" s="208" t="e">
        <f>Tabla13[[#This Row],[Nº Expediente de la plataforma de contratación]]</f>
        <v>#VALUE!</v>
      </c>
      <c r="U1114" s="134" t="e">
        <f>Tabla13[[#This Row],[Importe IVA ]]</f>
        <v>#VALUE!</v>
      </c>
      <c r="V1114" s="134" t="e">
        <f>Tabla13[[#This Row],[Importe de adjudicación (IVA INCLUIDO)]]</f>
        <v>#VALUE!</v>
      </c>
      <c r="W1114" s="137"/>
    </row>
    <row r="1115" spans="19:23">
      <c r="S1115" s="203" t="e">
        <f>Tabla13[[#This Row],[Título del contrato]]&amp;Tabla13[[#This Row],[Nº Expediente de la plataforma de contratación]]</f>
        <v>#VALUE!</v>
      </c>
      <c r="T1115" s="208" t="e">
        <f>Tabla13[[#This Row],[Nº Expediente de la plataforma de contratación]]</f>
        <v>#VALUE!</v>
      </c>
      <c r="U1115" s="134" t="e">
        <f>Tabla13[[#This Row],[Importe IVA ]]</f>
        <v>#VALUE!</v>
      </c>
      <c r="V1115" s="134" t="e">
        <f>Tabla13[[#This Row],[Importe de adjudicación (IVA INCLUIDO)]]</f>
        <v>#VALUE!</v>
      </c>
      <c r="W1115" s="137"/>
    </row>
    <row r="1116" spans="19:23">
      <c r="S1116" s="203" t="e">
        <f>Tabla13[[#This Row],[Título del contrato]]&amp;Tabla13[[#This Row],[Nº Expediente de la plataforma de contratación]]</f>
        <v>#VALUE!</v>
      </c>
      <c r="T1116" s="208" t="e">
        <f>Tabla13[[#This Row],[Nº Expediente de la plataforma de contratación]]</f>
        <v>#VALUE!</v>
      </c>
      <c r="U1116" s="134" t="e">
        <f>Tabla13[[#This Row],[Importe IVA ]]</f>
        <v>#VALUE!</v>
      </c>
      <c r="V1116" s="134" t="e">
        <f>Tabla13[[#This Row],[Importe de adjudicación (IVA INCLUIDO)]]</f>
        <v>#VALUE!</v>
      </c>
      <c r="W1116" s="137"/>
    </row>
    <row r="1117" spans="19:23">
      <c r="S1117" s="203" t="e">
        <f>Tabla13[[#This Row],[Título del contrato]]&amp;Tabla13[[#This Row],[Nº Expediente de la plataforma de contratación]]</f>
        <v>#VALUE!</v>
      </c>
      <c r="T1117" s="208" t="e">
        <f>Tabla13[[#This Row],[Nº Expediente de la plataforma de contratación]]</f>
        <v>#VALUE!</v>
      </c>
      <c r="U1117" s="134" t="e">
        <f>Tabla13[[#This Row],[Importe IVA ]]</f>
        <v>#VALUE!</v>
      </c>
      <c r="V1117" s="134" t="e">
        <f>Tabla13[[#This Row],[Importe de adjudicación (IVA INCLUIDO)]]</f>
        <v>#VALUE!</v>
      </c>
      <c r="W1117" s="137"/>
    </row>
    <row r="1118" spans="19:23">
      <c r="S1118" s="203" t="e">
        <f>Tabla13[[#This Row],[Título del contrato]]&amp;Tabla13[[#This Row],[Nº Expediente de la plataforma de contratación]]</f>
        <v>#VALUE!</v>
      </c>
      <c r="T1118" s="208" t="e">
        <f>Tabla13[[#This Row],[Nº Expediente de la plataforma de contratación]]</f>
        <v>#VALUE!</v>
      </c>
      <c r="U1118" s="134" t="e">
        <f>Tabla13[[#This Row],[Importe IVA ]]</f>
        <v>#VALUE!</v>
      </c>
      <c r="V1118" s="134" t="e">
        <f>Tabla13[[#This Row],[Importe de adjudicación (IVA INCLUIDO)]]</f>
        <v>#VALUE!</v>
      </c>
      <c r="W1118" s="137"/>
    </row>
    <row r="1119" spans="19:23">
      <c r="S1119" s="203" t="e">
        <f>Tabla13[[#This Row],[Título del contrato]]&amp;Tabla13[[#This Row],[Nº Expediente de la plataforma de contratación]]</f>
        <v>#VALUE!</v>
      </c>
      <c r="T1119" s="208" t="e">
        <f>Tabla13[[#This Row],[Nº Expediente de la plataforma de contratación]]</f>
        <v>#VALUE!</v>
      </c>
      <c r="U1119" s="134" t="e">
        <f>Tabla13[[#This Row],[Importe IVA ]]</f>
        <v>#VALUE!</v>
      </c>
      <c r="V1119" s="134" t="e">
        <f>Tabla13[[#This Row],[Importe de adjudicación (IVA INCLUIDO)]]</f>
        <v>#VALUE!</v>
      </c>
      <c r="W1119" s="137"/>
    </row>
    <row r="1120" spans="19:23">
      <c r="S1120" s="203" t="e">
        <f>Tabla13[[#This Row],[Título del contrato]]&amp;Tabla13[[#This Row],[Nº Expediente de la plataforma de contratación]]</f>
        <v>#VALUE!</v>
      </c>
      <c r="T1120" s="208" t="e">
        <f>Tabla13[[#This Row],[Nº Expediente de la plataforma de contratación]]</f>
        <v>#VALUE!</v>
      </c>
      <c r="U1120" s="134" t="e">
        <f>Tabla13[[#This Row],[Importe IVA ]]</f>
        <v>#VALUE!</v>
      </c>
      <c r="V1120" s="134" t="e">
        <f>Tabla13[[#This Row],[Importe de adjudicación (IVA INCLUIDO)]]</f>
        <v>#VALUE!</v>
      </c>
      <c r="W1120" s="137"/>
    </row>
    <row r="1121" spans="19:23">
      <c r="S1121" s="203" t="e">
        <f>Tabla13[[#This Row],[Título del contrato]]&amp;Tabla13[[#This Row],[Nº Expediente de la plataforma de contratación]]</f>
        <v>#VALUE!</v>
      </c>
      <c r="T1121" s="208" t="e">
        <f>Tabla13[[#This Row],[Nº Expediente de la plataforma de contratación]]</f>
        <v>#VALUE!</v>
      </c>
      <c r="U1121" s="134" t="e">
        <f>Tabla13[[#This Row],[Importe IVA ]]</f>
        <v>#VALUE!</v>
      </c>
      <c r="V1121" s="134" t="e">
        <f>Tabla13[[#This Row],[Importe de adjudicación (IVA INCLUIDO)]]</f>
        <v>#VALUE!</v>
      </c>
      <c r="W1121" s="137"/>
    </row>
    <row r="1122" spans="19:23">
      <c r="S1122" s="203" t="e">
        <f>Tabla13[[#This Row],[Título del contrato]]&amp;Tabla13[[#This Row],[Nº Expediente de la plataforma de contratación]]</f>
        <v>#VALUE!</v>
      </c>
      <c r="T1122" s="208" t="e">
        <f>Tabla13[[#This Row],[Nº Expediente de la plataforma de contratación]]</f>
        <v>#VALUE!</v>
      </c>
      <c r="U1122" s="134" t="e">
        <f>Tabla13[[#This Row],[Importe IVA ]]</f>
        <v>#VALUE!</v>
      </c>
      <c r="V1122" s="134" t="e">
        <f>Tabla13[[#This Row],[Importe de adjudicación (IVA INCLUIDO)]]</f>
        <v>#VALUE!</v>
      </c>
      <c r="W1122" s="137"/>
    </row>
    <row r="1123" spans="19:23">
      <c r="S1123" s="203" t="e">
        <f>Tabla13[[#This Row],[Título del contrato]]&amp;Tabla13[[#This Row],[Nº Expediente de la plataforma de contratación]]</f>
        <v>#VALUE!</v>
      </c>
      <c r="T1123" s="208" t="e">
        <f>Tabla13[[#This Row],[Nº Expediente de la plataforma de contratación]]</f>
        <v>#VALUE!</v>
      </c>
      <c r="U1123" s="134" t="e">
        <f>Tabla13[[#This Row],[Importe IVA ]]</f>
        <v>#VALUE!</v>
      </c>
      <c r="V1123" s="134" t="e">
        <f>Tabla13[[#This Row],[Importe de adjudicación (IVA INCLUIDO)]]</f>
        <v>#VALUE!</v>
      </c>
      <c r="W1123" s="137"/>
    </row>
    <row r="1124" spans="19:23">
      <c r="S1124" s="203" t="e">
        <f>Tabla13[[#This Row],[Título del contrato]]&amp;Tabla13[[#This Row],[Nº Expediente de la plataforma de contratación]]</f>
        <v>#VALUE!</v>
      </c>
      <c r="T1124" s="208" t="e">
        <f>Tabla13[[#This Row],[Nº Expediente de la plataforma de contratación]]</f>
        <v>#VALUE!</v>
      </c>
      <c r="U1124" s="134" t="e">
        <f>Tabla13[[#This Row],[Importe IVA ]]</f>
        <v>#VALUE!</v>
      </c>
      <c r="V1124" s="134" t="e">
        <f>Tabla13[[#This Row],[Importe de adjudicación (IVA INCLUIDO)]]</f>
        <v>#VALUE!</v>
      </c>
      <c r="W1124" s="137"/>
    </row>
    <row r="1125" spans="19:23">
      <c r="S1125" s="203" t="e">
        <f>Tabla13[[#This Row],[Título del contrato]]&amp;Tabla13[[#This Row],[Nº Expediente de la plataforma de contratación]]</f>
        <v>#VALUE!</v>
      </c>
      <c r="T1125" s="208" t="e">
        <f>Tabla13[[#This Row],[Nº Expediente de la plataforma de contratación]]</f>
        <v>#VALUE!</v>
      </c>
      <c r="U1125" s="134" t="e">
        <f>Tabla13[[#This Row],[Importe IVA ]]</f>
        <v>#VALUE!</v>
      </c>
      <c r="V1125" s="134" t="e">
        <f>Tabla13[[#This Row],[Importe de adjudicación (IVA INCLUIDO)]]</f>
        <v>#VALUE!</v>
      </c>
      <c r="W1125" s="137"/>
    </row>
    <row r="1126" spans="19:23">
      <c r="S1126" s="203" t="e">
        <f>Tabla13[[#This Row],[Título del contrato]]&amp;Tabla13[[#This Row],[Nº Expediente de la plataforma de contratación]]</f>
        <v>#VALUE!</v>
      </c>
      <c r="T1126" s="208" t="e">
        <f>Tabla13[[#This Row],[Nº Expediente de la plataforma de contratación]]</f>
        <v>#VALUE!</v>
      </c>
      <c r="U1126" s="134" t="e">
        <f>Tabla13[[#This Row],[Importe IVA ]]</f>
        <v>#VALUE!</v>
      </c>
      <c r="V1126" s="134" t="e">
        <f>Tabla13[[#This Row],[Importe de adjudicación (IVA INCLUIDO)]]</f>
        <v>#VALUE!</v>
      </c>
      <c r="W1126" s="137"/>
    </row>
    <row r="1127" spans="19:23">
      <c r="S1127" s="203" t="e">
        <f>Tabla13[[#This Row],[Título del contrato]]&amp;Tabla13[[#This Row],[Nº Expediente de la plataforma de contratación]]</f>
        <v>#VALUE!</v>
      </c>
      <c r="T1127" s="208" t="e">
        <f>Tabla13[[#This Row],[Nº Expediente de la plataforma de contratación]]</f>
        <v>#VALUE!</v>
      </c>
      <c r="U1127" s="134" t="e">
        <f>Tabla13[[#This Row],[Importe IVA ]]</f>
        <v>#VALUE!</v>
      </c>
      <c r="V1127" s="134" t="e">
        <f>Tabla13[[#This Row],[Importe de adjudicación (IVA INCLUIDO)]]</f>
        <v>#VALUE!</v>
      </c>
      <c r="W1127" s="137"/>
    </row>
    <row r="1128" spans="19:23">
      <c r="S1128" s="203" t="e">
        <f>Tabla13[[#This Row],[Título del contrato]]&amp;Tabla13[[#This Row],[Nº Expediente de la plataforma de contratación]]</f>
        <v>#VALUE!</v>
      </c>
      <c r="T1128" s="208" t="e">
        <f>Tabla13[[#This Row],[Nº Expediente de la plataforma de contratación]]</f>
        <v>#VALUE!</v>
      </c>
      <c r="U1128" s="134" t="e">
        <f>Tabla13[[#This Row],[Importe IVA ]]</f>
        <v>#VALUE!</v>
      </c>
      <c r="V1128" s="134" t="e">
        <f>Tabla13[[#This Row],[Importe de adjudicación (IVA INCLUIDO)]]</f>
        <v>#VALUE!</v>
      </c>
      <c r="W1128" s="137"/>
    </row>
    <row r="1129" spans="19:23">
      <c r="S1129" s="203" t="e">
        <f>Tabla13[[#This Row],[Título del contrato]]&amp;Tabla13[[#This Row],[Nº Expediente de la plataforma de contratación]]</f>
        <v>#VALUE!</v>
      </c>
      <c r="T1129" s="208" t="e">
        <f>Tabla13[[#This Row],[Nº Expediente de la plataforma de contratación]]</f>
        <v>#VALUE!</v>
      </c>
      <c r="U1129" s="134" t="e">
        <f>Tabla13[[#This Row],[Importe IVA ]]</f>
        <v>#VALUE!</v>
      </c>
      <c r="V1129" s="134" t="e">
        <f>Tabla13[[#This Row],[Importe de adjudicación (IVA INCLUIDO)]]</f>
        <v>#VALUE!</v>
      </c>
      <c r="W1129" s="137"/>
    </row>
    <row r="1130" spans="19:23">
      <c r="S1130" s="203" t="e">
        <f>Tabla13[[#This Row],[Título del contrato]]&amp;Tabla13[[#This Row],[Nº Expediente de la plataforma de contratación]]</f>
        <v>#VALUE!</v>
      </c>
      <c r="T1130" s="208" t="e">
        <f>Tabla13[[#This Row],[Nº Expediente de la plataforma de contratación]]</f>
        <v>#VALUE!</v>
      </c>
      <c r="U1130" s="134" t="e">
        <f>Tabla13[[#This Row],[Importe IVA ]]</f>
        <v>#VALUE!</v>
      </c>
      <c r="V1130" s="134" t="e">
        <f>Tabla13[[#This Row],[Importe de adjudicación (IVA INCLUIDO)]]</f>
        <v>#VALUE!</v>
      </c>
      <c r="W1130" s="137"/>
    </row>
    <row r="1131" spans="19:23">
      <c r="S1131" s="203" t="e">
        <f>Tabla13[[#This Row],[Título del contrato]]&amp;Tabla13[[#This Row],[Nº Expediente de la plataforma de contratación]]</f>
        <v>#VALUE!</v>
      </c>
      <c r="T1131" s="208" t="e">
        <f>Tabla13[[#This Row],[Nº Expediente de la plataforma de contratación]]</f>
        <v>#VALUE!</v>
      </c>
      <c r="U1131" s="134" t="e">
        <f>Tabla13[[#This Row],[Importe IVA ]]</f>
        <v>#VALUE!</v>
      </c>
      <c r="V1131" s="134" t="e">
        <f>Tabla13[[#This Row],[Importe de adjudicación (IVA INCLUIDO)]]</f>
        <v>#VALUE!</v>
      </c>
      <c r="W1131" s="137"/>
    </row>
    <row r="1132" spans="19:23">
      <c r="S1132" s="203" t="e">
        <f>Tabla13[[#This Row],[Título del contrato]]&amp;Tabla13[[#This Row],[Nº Expediente de la plataforma de contratación]]</f>
        <v>#VALUE!</v>
      </c>
      <c r="T1132" s="208" t="e">
        <f>Tabla13[[#This Row],[Nº Expediente de la plataforma de contratación]]</f>
        <v>#VALUE!</v>
      </c>
      <c r="U1132" s="134" t="e">
        <f>Tabla13[[#This Row],[Importe IVA ]]</f>
        <v>#VALUE!</v>
      </c>
      <c r="V1132" s="134" t="e">
        <f>Tabla13[[#This Row],[Importe de adjudicación (IVA INCLUIDO)]]</f>
        <v>#VALUE!</v>
      </c>
      <c r="W1132" s="137"/>
    </row>
    <row r="1133" spans="19:23">
      <c r="S1133" s="203" t="e">
        <f>Tabla13[[#This Row],[Título del contrato]]&amp;Tabla13[[#This Row],[Nº Expediente de la plataforma de contratación]]</f>
        <v>#VALUE!</v>
      </c>
      <c r="T1133" s="208" t="e">
        <f>Tabla13[[#This Row],[Nº Expediente de la plataforma de contratación]]</f>
        <v>#VALUE!</v>
      </c>
      <c r="U1133" s="134" t="e">
        <f>Tabla13[[#This Row],[Importe IVA ]]</f>
        <v>#VALUE!</v>
      </c>
      <c r="V1133" s="134" t="e">
        <f>Tabla13[[#This Row],[Importe de adjudicación (IVA INCLUIDO)]]</f>
        <v>#VALUE!</v>
      </c>
      <c r="W1133" s="137"/>
    </row>
    <row r="1134" spans="19:23">
      <c r="S1134" s="203" t="e">
        <f>Tabla13[[#This Row],[Título del contrato]]&amp;Tabla13[[#This Row],[Nº Expediente de la plataforma de contratación]]</f>
        <v>#VALUE!</v>
      </c>
      <c r="T1134" s="208" t="e">
        <f>Tabla13[[#This Row],[Nº Expediente de la plataforma de contratación]]</f>
        <v>#VALUE!</v>
      </c>
      <c r="U1134" s="134" t="e">
        <f>Tabla13[[#This Row],[Importe IVA ]]</f>
        <v>#VALUE!</v>
      </c>
      <c r="V1134" s="134" t="e">
        <f>Tabla13[[#This Row],[Importe de adjudicación (IVA INCLUIDO)]]</f>
        <v>#VALUE!</v>
      </c>
      <c r="W1134" s="137"/>
    </row>
    <row r="1135" spans="19:23">
      <c r="S1135" s="203" t="e">
        <f>Tabla13[[#This Row],[Título del contrato]]&amp;Tabla13[[#This Row],[Nº Expediente de la plataforma de contratación]]</f>
        <v>#VALUE!</v>
      </c>
      <c r="T1135" s="208" t="e">
        <f>Tabla13[[#This Row],[Nº Expediente de la plataforma de contratación]]</f>
        <v>#VALUE!</v>
      </c>
      <c r="U1135" s="134" t="e">
        <f>Tabla13[[#This Row],[Importe IVA ]]</f>
        <v>#VALUE!</v>
      </c>
      <c r="V1135" s="134" t="e">
        <f>Tabla13[[#This Row],[Importe de adjudicación (IVA INCLUIDO)]]</f>
        <v>#VALUE!</v>
      </c>
      <c r="W1135" s="137"/>
    </row>
    <row r="1136" spans="19:23">
      <c r="S1136" s="203" t="e">
        <f>Tabla13[[#This Row],[Título del contrato]]&amp;Tabla13[[#This Row],[Nº Expediente de la plataforma de contratación]]</f>
        <v>#VALUE!</v>
      </c>
      <c r="T1136" s="208" t="e">
        <f>Tabla13[[#This Row],[Nº Expediente de la plataforma de contratación]]</f>
        <v>#VALUE!</v>
      </c>
      <c r="U1136" s="134" t="e">
        <f>Tabla13[[#This Row],[Importe IVA ]]</f>
        <v>#VALUE!</v>
      </c>
      <c r="V1136" s="134" t="e">
        <f>Tabla13[[#This Row],[Importe de adjudicación (IVA INCLUIDO)]]</f>
        <v>#VALUE!</v>
      </c>
      <c r="W1136" s="137"/>
    </row>
    <row r="1137" spans="19:23">
      <c r="S1137" s="203" t="e">
        <f>Tabla13[[#This Row],[Título del contrato]]&amp;Tabla13[[#This Row],[Nº Expediente de la plataforma de contratación]]</f>
        <v>#VALUE!</v>
      </c>
      <c r="T1137" s="208" t="e">
        <f>Tabla13[[#This Row],[Nº Expediente de la plataforma de contratación]]</f>
        <v>#VALUE!</v>
      </c>
      <c r="U1137" s="134" t="e">
        <f>Tabla13[[#This Row],[Importe IVA ]]</f>
        <v>#VALUE!</v>
      </c>
      <c r="V1137" s="134" t="e">
        <f>Tabla13[[#This Row],[Importe de adjudicación (IVA INCLUIDO)]]</f>
        <v>#VALUE!</v>
      </c>
      <c r="W1137" s="137"/>
    </row>
    <row r="1138" spans="19:23">
      <c r="S1138" s="203" t="e">
        <f>Tabla13[[#This Row],[Título del contrato]]&amp;Tabla13[[#This Row],[Nº Expediente de la plataforma de contratación]]</f>
        <v>#VALUE!</v>
      </c>
      <c r="T1138" s="208" t="e">
        <f>Tabla13[[#This Row],[Nº Expediente de la plataforma de contratación]]</f>
        <v>#VALUE!</v>
      </c>
      <c r="U1138" s="134" t="e">
        <f>Tabla13[[#This Row],[Importe IVA ]]</f>
        <v>#VALUE!</v>
      </c>
      <c r="V1138" s="134" t="e">
        <f>Tabla13[[#This Row],[Importe de adjudicación (IVA INCLUIDO)]]</f>
        <v>#VALUE!</v>
      </c>
      <c r="W1138" s="137"/>
    </row>
    <row r="1139" spans="19:23">
      <c r="S1139" s="203" t="e">
        <f>Tabla13[[#This Row],[Título del contrato]]&amp;Tabla13[[#This Row],[Nº Expediente de la plataforma de contratación]]</f>
        <v>#VALUE!</v>
      </c>
      <c r="T1139" s="208" t="e">
        <f>Tabla13[[#This Row],[Nº Expediente de la plataforma de contratación]]</f>
        <v>#VALUE!</v>
      </c>
      <c r="U1139" s="134" t="e">
        <f>Tabla13[[#This Row],[Importe IVA ]]</f>
        <v>#VALUE!</v>
      </c>
      <c r="V1139" s="134" t="e">
        <f>Tabla13[[#This Row],[Importe de adjudicación (IVA INCLUIDO)]]</f>
        <v>#VALUE!</v>
      </c>
      <c r="W1139" s="137"/>
    </row>
    <row r="1140" spans="19:23">
      <c r="S1140" s="203" t="e">
        <f>Tabla13[[#This Row],[Título del contrato]]&amp;Tabla13[[#This Row],[Nº Expediente de la plataforma de contratación]]</f>
        <v>#VALUE!</v>
      </c>
      <c r="T1140" s="208" t="e">
        <f>Tabla13[[#This Row],[Nº Expediente de la plataforma de contratación]]</f>
        <v>#VALUE!</v>
      </c>
      <c r="U1140" s="134" t="e">
        <f>Tabla13[[#This Row],[Importe IVA ]]</f>
        <v>#VALUE!</v>
      </c>
      <c r="V1140" s="134" t="e">
        <f>Tabla13[[#This Row],[Importe de adjudicación (IVA INCLUIDO)]]</f>
        <v>#VALUE!</v>
      </c>
      <c r="W1140" s="137"/>
    </row>
    <row r="1141" spans="19:23">
      <c r="S1141" s="203" t="e">
        <f>Tabla13[[#This Row],[Título del contrato]]&amp;Tabla13[[#This Row],[Nº Expediente de la plataforma de contratación]]</f>
        <v>#VALUE!</v>
      </c>
      <c r="T1141" s="208" t="e">
        <f>Tabla13[[#This Row],[Nº Expediente de la plataforma de contratación]]</f>
        <v>#VALUE!</v>
      </c>
      <c r="U1141" s="134" t="e">
        <f>Tabla13[[#This Row],[Importe IVA ]]</f>
        <v>#VALUE!</v>
      </c>
      <c r="V1141" s="134" t="e">
        <f>Tabla13[[#This Row],[Importe de adjudicación (IVA INCLUIDO)]]</f>
        <v>#VALUE!</v>
      </c>
      <c r="W1141" s="137"/>
    </row>
    <row r="1142" spans="19:23">
      <c r="S1142" s="203" t="e">
        <f>Tabla13[[#This Row],[Título del contrato]]&amp;Tabla13[[#This Row],[Nº Expediente de la plataforma de contratación]]</f>
        <v>#VALUE!</v>
      </c>
      <c r="T1142" s="208" t="e">
        <f>Tabla13[[#This Row],[Nº Expediente de la plataforma de contratación]]</f>
        <v>#VALUE!</v>
      </c>
      <c r="U1142" s="134" t="e">
        <f>Tabla13[[#This Row],[Importe IVA ]]</f>
        <v>#VALUE!</v>
      </c>
      <c r="V1142" s="134" t="e">
        <f>Tabla13[[#This Row],[Importe de adjudicación (IVA INCLUIDO)]]</f>
        <v>#VALUE!</v>
      </c>
      <c r="W1142" s="137"/>
    </row>
    <row r="1143" spans="19:23">
      <c r="S1143" s="203" t="e">
        <f>Tabla13[[#This Row],[Título del contrato]]&amp;Tabla13[[#This Row],[Nº Expediente de la plataforma de contratación]]</f>
        <v>#VALUE!</v>
      </c>
      <c r="T1143" s="208" t="e">
        <f>Tabla13[[#This Row],[Nº Expediente de la plataforma de contratación]]</f>
        <v>#VALUE!</v>
      </c>
      <c r="U1143" s="134" t="e">
        <f>Tabla13[[#This Row],[Importe IVA ]]</f>
        <v>#VALUE!</v>
      </c>
      <c r="V1143" s="134" t="e">
        <f>Tabla13[[#This Row],[Importe de adjudicación (IVA INCLUIDO)]]</f>
        <v>#VALUE!</v>
      </c>
      <c r="W1143" s="137"/>
    </row>
    <row r="1144" spans="19:23">
      <c r="S1144" s="203" t="e">
        <f>Tabla13[[#This Row],[Título del contrato]]&amp;Tabla13[[#This Row],[Nº Expediente de la plataforma de contratación]]</f>
        <v>#VALUE!</v>
      </c>
      <c r="T1144" s="208" t="e">
        <f>Tabla13[[#This Row],[Nº Expediente de la plataforma de contratación]]</f>
        <v>#VALUE!</v>
      </c>
      <c r="U1144" s="134" t="e">
        <f>Tabla13[[#This Row],[Importe IVA ]]</f>
        <v>#VALUE!</v>
      </c>
      <c r="V1144" s="134" t="e">
        <f>Tabla13[[#This Row],[Importe de adjudicación (IVA INCLUIDO)]]</f>
        <v>#VALUE!</v>
      </c>
      <c r="W1144" s="137"/>
    </row>
    <row r="1145" spans="19:23">
      <c r="S1145" s="203" t="e">
        <f>Tabla13[[#This Row],[Título del contrato]]&amp;Tabla13[[#This Row],[Nº Expediente de la plataforma de contratación]]</f>
        <v>#VALUE!</v>
      </c>
      <c r="T1145" s="208" t="e">
        <f>Tabla13[[#This Row],[Nº Expediente de la plataforma de contratación]]</f>
        <v>#VALUE!</v>
      </c>
      <c r="U1145" s="134" t="e">
        <f>Tabla13[[#This Row],[Importe IVA ]]</f>
        <v>#VALUE!</v>
      </c>
      <c r="V1145" s="134" t="e">
        <f>Tabla13[[#This Row],[Importe de adjudicación (IVA INCLUIDO)]]</f>
        <v>#VALUE!</v>
      </c>
      <c r="W1145" s="137"/>
    </row>
    <row r="1146" spans="19:23">
      <c r="S1146" s="203" t="e">
        <f>Tabla13[[#This Row],[Título del contrato]]&amp;Tabla13[[#This Row],[Nº Expediente de la plataforma de contratación]]</f>
        <v>#VALUE!</v>
      </c>
      <c r="T1146" s="208" t="e">
        <f>Tabla13[[#This Row],[Nº Expediente de la plataforma de contratación]]</f>
        <v>#VALUE!</v>
      </c>
      <c r="U1146" s="134" t="e">
        <f>Tabla13[[#This Row],[Importe IVA ]]</f>
        <v>#VALUE!</v>
      </c>
      <c r="V1146" s="134" t="e">
        <f>Tabla13[[#This Row],[Importe de adjudicación (IVA INCLUIDO)]]</f>
        <v>#VALUE!</v>
      </c>
      <c r="W1146" s="137"/>
    </row>
    <row r="1147" spans="19:23">
      <c r="S1147" s="203" t="e">
        <f>Tabla13[[#This Row],[Título del contrato]]&amp;Tabla13[[#This Row],[Nº Expediente de la plataforma de contratación]]</f>
        <v>#VALUE!</v>
      </c>
      <c r="T1147" s="208" t="e">
        <f>Tabla13[[#This Row],[Nº Expediente de la plataforma de contratación]]</f>
        <v>#VALUE!</v>
      </c>
      <c r="U1147" s="134" t="e">
        <f>Tabla13[[#This Row],[Importe IVA ]]</f>
        <v>#VALUE!</v>
      </c>
      <c r="V1147" s="134" t="e">
        <f>Tabla13[[#This Row],[Importe de adjudicación (IVA INCLUIDO)]]</f>
        <v>#VALUE!</v>
      </c>
      <c r="W1147" s="137"/>
    </row>
    <row r="1148" spans="19:23">
      <c r="S1148" s="203" t="e">
        <f>Tabla13[[#This Row],[Título del contrato]]&amp;Tabla13[[#This Row],[Nº Expediente de la plataforma de contratación]]</f>
        <v>#VALUE!</v>
      </c>
      <c r="T1148" s="208" t="e">
        <f>Tabla13[[#This Row],[Nº Expediente de la plataforma de contratación]]</f>
        <v>#VALUE!</v>
      </c>
      <c r="U1148" s="134" t="e">
        <f>Tabla13[[#This Row],[Importe IVA ]]</f>
        <v>#VALUE!</v>
      </c>
      <c r="V1148" s="134" t="e">
        <f>Tabla13[[#This Row],[Importe de adjudicación (IVA INCLUIDO)]]</f>
        <v>#VALUE!</v>
      </c>
      <c r="W1148" s="137"/>
    </row>
    <row r="1149" spans="19:23">
      <c r="S1149" s="203" t="e">
        <f>Tabla13[[#This Row],[Título del contrato]]&amp;Tabla13[[#This Row],[Nº Expediente de la plataforma de contratación]]</f>
        <v>#VALUE!</v>
      </c>
      <c r="T1149" s="208" t="e">
        <f>Tabla13[[#This Row],[Nº Expediente de la plataforma de contratación]]</f>
        <v>#VALUE!</v>
      </c>
      <c r="U1149" s="134" t="e">
        <f>Tabla13[[#This Row],[Importe IVA ]]</f>
        <v>#VALUE!</v>
      </c>
      <c r="V1149" s="134" t="e">
        <f>Tabla13[[#This Row],[Importe de adjudicación (IVA INCLUIDO)]]</f>
        <v>#VALUE!</v>
      </c>
      <c r="W1149" s="137"/>
    </row>
    <row r="1150" spans="19:23">
      <c r="S1150" s="203" t="e">
        <f>Tabla13[[#This Row],[Título del contrato]]&amp;Tabla13[[#This Row],[Nº Expediente de la plataforma de contratación]]</f>
        <v>#VALUE!</v>
      </c>
      <c r="T1150" s="208" t="e">
        <f>Tabla13[[#This Row],[Nº Expediente de la plataforma de contratación]]</f>
        <v>#VALUE!</v>
      </c>
      <c r="U1150" s="134" t="e">
        <f>Tabla13[[#This Row],[Importe IVA ]]</f>
        <v>#VALUE!</v>
      </c>
      <c r="V1150" s="134" t="e">
        <f>Tabla13[[#This Row],[Importe de adjudicación (IVA INCLUIDO)]]</f>
        <v>#VALUE!</v>
      </c>
      <c r="W1150" s="137"/>
    </row>
    <row r="1151" spans="19:23">
      <c r="S1151" s="203" t="e">
        <f>Tabla13[[#This Row],[Título del contrato]]&amp;Tabla13[[#This Row],[Nº Expediente de la plataforma de contratación]]</f>
        <v>#VALUE!</v>
      </c>
      <c r="T1151" s="208" t="e">
        <f>Tabla13[[#This Row],[Nº Expediente de la plataforma de contratación]]</f>
        <v>#VALUE!</v>
      </c>
      <c r="U1151" s="134" t="e">
        <f>Tabla13[[#This Row],[Importe IVA ]]</f>
        <v>#VALUE!</v>
      </c>
      <c r="V1151" s="134" t="e">
        <f>Tabla13[[#This Row],[Importe de adjudicación (IVA INCLUIDO)]]</f>
        <v>#VALUE!</v>
      </c>
      <c r="W1151" s="137"/>
    </row>
    <row r="1152" spans="19:23">
      <c r="S1152" s="203" t="e">
        <f>Tabla13[[#This Row],[Título del contrato]]&amp;Tabla13[[#This Row],[Nº Expediente de la plataforma de contratación]]</f>
        <v>#VALUE!</v>
      </c>
      <c r="T1152" s="208" t="e">
        <f>Tabla13[[#This Row],[Nº Expediente de la plataforma de contratación]]</f>
        <v>#VALUE!</v>
      </c>
      <c r="U1152" s="134" t="e">
        <f>Tabla13[[#This Row],[Importe IVA ]]</f>
        <v>#VALUE!</v>
      </c>
      <c r="V1152" s="134" t="e">
        <f>Tabla13[[#This Row],[Importe de adjudicación (IVA INCLUIDO)]]</f>
        <v>#VALUE!</v>
      </c>
      <c r="W1152" s="137"/>
    </row>
    <row r="1153" spans="19:23">
      <c r="S1153" s="203" t="e">
        <f>Tabla13[[#This Row],[Título del contrato]]&amp;Tabla13[[#This Row],[Nº Expediente de la plataforma de contratación]]</f>
        <v>#VALUE!</v>
      </c>
      <c r="T1153" s="208" t="e">
        <f>Tabla13[[#This Row],[Nº Expediente de la plataforma de contratación]]</f>
        <v>#VALUE!</v>
      </c>
      <c r="U1153" s="134" t="e">
        <f>Tabla13[[#This Row],[Importe IVA ]]</f>
        <v>#VALUE!</v>
      </c>
      <c r="V1153" s="134" t="e">
        <f>Tabla13[[#This Row],[Importe de adjudicación (IVA INCLUIDO)]]</f>
        <v>#VALUE!</v>
      </c>
      <c r="W1153" s="137"/>
    </row>
    <row r="1154" spans="19:23">
      <c r="S1154" s="203" t="e">
        <f>Tabla13[[#This Row],[Título del contrato]]&amp;Tabla13[[#This Row],[Nº Expediente de la plataforma de contratación]]</f>
        <v>#VALUE!</v>
      </c>
      <c r="T1154" s="208" t="e">
        <f>Tabla13[[#This Row],[Nº Expediente de la plataforma de contratación]]</f>
        <v>#VALUE!</v>
      </c>
      <c r="U1154" s="134" t="e">
        <f>Tabla13[[#This Row],[Importe IVA ]]</f>
        <v>#VALUE!</v>
      </c>
      <c r="V1154" s="134" t="e">
        <f>Tabla13[[#This Row],[Importe de adjudicación (IVA INCLUIDO)]]</f>
        <v>#VALUE!</v>
      </c>
      <c r="W1154" s="137"/>
    </row>
    <row r="1155" spans="19:23">
      <c r="S1155" s="203" t="e">
        <f>Tabla13[[#This Row],[Título del contrato]]&amp;Tabla13[[#This Row],[Nº Expediente de la plataforma de contratación]]</f>
        <v>#VALUE!</v>
      </c>
      <c r="T1155" s="208" t="e">
        <f>Tabla13[[#This Row],[Nº Expediente de la plataforma de contratación]]</f>
        <v>#VALUE!</v>
      </c>
      <c r="U1155" s="134" t="e">
        <f>Tabla13[[#This Row],[Importe IVA ]]</f>
        <v>#VALUE!</v>
      </c>
      <c r="V1155" s="134" t="e">
        <f>Tabla13[[#This Row],[Importe de adjudicación (IVA INCLUIDO)]]</f>
        <v>#VALUE!</v>
      </c>
      <c r="W1155" s="137"/>
    </row>
    <row r="1156" spans="19:23">
      <c r="S1156" s="203" t="e">
        <f>Tabla13[[#This Row],[Título del contrato]]&amp;Tabla13[[#This Row],[Nº Expediente de la plataforma de contratación]]</f>
        <v>#VALUE!</v>
      </c>
      <c r="T1156" s="208" t="e">
        <f>Tabla13[[#This Row],[Nº Expediente de la plataforma de contratación]]</f>
        <v>#VALUE!</v>
      </c>
      <c r="U1156" s="134" t="e">
        <f>Tabla13[[#This Row],[Importe IVA ]]</f>
        <v>#VALUE!</v>
      </c>
      <c r="V1156" s="134" t="e">
        <f>Tabla13[[#This Row],[Importe de adjudicación (IVA INCLUIDO)]]</f>
        <v>#VALUE!</v>
      </c>
      <c r="W1156" s="137"/>
    </row>
    <row r="1157" spans="19:23">
      <c r="S1157" s="203" t="e">
        <f>Tabla13[[#This Row],[Título del contrato]]&amp;Tabla13[[#This Row],[Nº Expediente de la plataforma de contratación]]</f>
        <v>#VALUE!</v>
      </c>
      <c r="T1157" s="208" t="e">
        <f>Tabla13[[#This Row],[Nº Expediente de la plataforma de contratación]]</f>
        <v>#VALUE!</v>
      </c>
      <c r="U1157" s="134" t="e">
        <f>Tabla13[[#This Row],[Importe IVA ]]</f>
        <v>#VALUE!</v>
      </c>
      <c r="V1157" s="134" t="e">
        <f>Tabla13[[#This Row],[Importe de adjudicación (IVA INCLUIDO)]]</f>
        <v>#VALUE!</v>
      </c>
      <c r="W1157" s="137"/>
    </row>
    <row r="1158" spans="19:23">
      <c r="S1158" s="203" t="e">
        <f>Tabla13[[#This Row],[Título del contrato]]&amp;Tabla13[[#This Row],[Nº Expediente de la plataforma de contratación]]</f>
        <v>#VALUE!</v>
      </c>
      <c r="T1158" s="208" t="e">
        <f>Tabla13[[#This Row],[Nº Expediente de la plataforma de contratación]]</f>
        <v>#VALUE!</v>
      </c>
      <c r="U1158" s="134" t="e">
        <f>Tabla13[[#This Row],[Importe IVA ]]</f>
        <v>#VALUE!</v>
      </c>
      <c r="V1158" s="134" t="e">
        <f>Tabla13[[#This Row],[Importe de adjudicación (IVA INCLUIDO)]]</f>
        <v>#VALUE!</v>
      </c>
      <c r="W1158" s="137"/>
    </row>
    <row r="1159" spans="19:23">
      <c r="S1159" s="203" t="e">
        <f>Tabla13[[#This Row],[Título del contrato]]&amp;Tabla13[[#This Row],[Nº Expediente de la plataforma de contratación]]</f>
        <v>#VALUE!</v>
      </c>
      <c r="T1159" s="208" t="e">
        <f>Tabla13[[#This Row],[Nº Expediente de la plataforma de contratación]]</f>
        <v>#VALUE!</v>
      </c>
      <c r="U1159" s="134" t="e">
        <f>Tabla13[[#This Row],[Importe IVA ]]</f>
        <v>#VALUE!</v>
      </c>
      <c r="V1159" s="134" t="e">
        <f>Tabla13[[#This Row],[Importe de adjudicación (IVA INCLUIDO)]]</f>
        <v>#VALUE!</v>
      </c>
      <c r="W1159" s="137"/>
    </row>
    <row r="1160" spans="19:23">
      <c r="S1160" s="203" t="e">
        <f>Tabla13[[#This Row],[Título del contrato]]&amp;Tabla13[[#This Row],[Nº Expediente de la plataforma de contratación]]</f>
        <v>#VALUE!</v>
      </c>
      <c r="T1160" s="208" t="e">
        <f>Tabla13[[#This Row],[Nº Expediente de la plataforma de contratación]]</f>
        <v>#VALUE!</v>
      </c>
      <c r="U1160" s="134" t="e">
        <f>Tabla13[[#This Row],[Importe IVA ]]</f>
        <v>#VALUE!</v>
      </c>
      <c r="V1160" s="134" t="e">
        <f>Tabla13[[#This Row],[Importe de adjudicación (IVA INCLUIDO)]]</f>
        <v>#VALUE!</v>
      </c>
      <c r="W1160" s="137"/>
    </row>
    <row r="1161" spans="19:23">
      <c r="S1161" s="203" t="e">
        <f>Tabla13[[#This Row],[Título del contrato]]&amp;Tabla13[[#This Row],[Nº Expediente de la plataforma de contratación]]</f>
        <v>#VALUE!</v>
      </c>
      <c r="T1161" s="208" t="e">
        <f>Tabla13[[#This Row],[Nº Expediente de la plataforma de contratación]]</f>
        <v>#VALUE!</v>
      </c>
      <c r="U1161" s="134" t="e">
        <f>Tabla13[[#This Row],[Importe IVA ]]</f>
        <v>#VALUE!</v>
      </c>
      <c r="V1161" s="134" t="e">
        <f>Tabla13[[#This Row],[Importe de adjudicación (IVA INCLUIDO)]]</f>
        <v>#VALUE!</v>
      </c>
      <c r="W1161" s="137"/>
    </row>
    <row r="1162" spans="19:23">
      <c r="S1162" s="203" t="e">
        <f>Tabla13[[#This Row],[Título del contrato]]&amp;Tabla13[[#This Row],[Nº Expediente de la plataforma de contratación]]</f>
        <v>#VALUE!</v>
      </c>
      <c r="T1162" s="208" t="e">
        <f>Tabla13[[#This Row],[Nº Expediente de la plataforma de contratación]]</f>
        <v>#VALUE!</v>
      </c>
      <c r="U1162" s="134" t="e">
        <f>Tabla13[[#This Row],[Importe IVA ]]</f>
        <v>#VALUE!</v>
      </c>
      <c r="V1162" s="134" t="e">
        <f>Tabla13[[#This Row],[Importe de adjudicación (IVA INCLUIDO)]]</f>
        <v>#VALUE!</v>
      </c>
      <c r="W1162" s="137"/>
    </row>
    <row r="1163" spans="19:23">
      <c r="S1163" s="203" t="e">
        <f>Tabla13[[#This Row],[Título del contrato]]&amp;Tabla13[[#This Row],[Nº Expediente de la plataforma de contratación]]</f>
        <v>#VALUE!</v>
      </c>
      <c r="T1163" s="208" t="e">
        <f>Tabla13[[#This Row],[Nº Expediente de la plataforma de contratación]]</f>
        <v>#VALUE!</v>
      </c>
      <c r="U1163" s="134" t="e">
        <f>Tabla13[[#This Row],[Importe IVA ]]</f>
        <v>#VALUE!</v>
      </c>
      <c r="V1163" s="134" t="e">
        <f>Tabla13[[#This Row],[Importe de adjudicación (IVA INCLUIDO)]]</f>
        <v>#VALUE!</v>
      </c>
      <c r="W1163" s="137"/>
    </row>
    <row r="1164" spans="19:23">
      <c r="S1164" s="203" t="e">
        <f>Tabla13[[#This Row],[Título del contrato]]&amp;Tabla13[[#This Row],[Nº Expediente de la plataforma de contratación]]</f>
        <v>#VALUE!</v>
      </c>
      <c r="T1164" s="208" t="e">
        <f>Tabla13[[#This Row],[Nº Expediente de la plataforma de contratación]]</f>
        <v>#VALUE!</v>
      </c>
      <c r="U1164" s="134" t="e">
        <f>Tabla13[[#This Row],[Importe IVA ]]</f>
        <v>#VALUE!</v>
      </c>
      <c r="V1164" s="134" t="e">
        <f>Tabla13[[#This Row],[Importe de adjudicación (IVA INCLUIDO)]]</f>
        <v>#VALUE!</v>
      </c>
      <c r="W1164" s="137"/>
    </row>
    <row r="1165" spans="19:23">
      <c r="S1165" s="203" t="e">
        <f>Tabla13[[#This Row],[Título del contrato]]&amp;Tabla13[[#This Row],[Nº Expediente de la plataforma de contratación]]</f>
        <v>#VALUE!</v>
      </c>
      <c r="T1165" s="208" t="e">
        <f>Tabla13[[#This Row],[Nº Expediente de la plataforma de contratación]]</f>
        <v>#VALUE!</v>
      </c>
      <c r="U1165" s="134" t="e">
        <f>Tabla13[[#This Row],[Importe IVA ]]</f>
        <v>#VALUE!</v>
      </c>
      <c r="V1165" s="134" t="e">
        <f>Tabla13[[#This Row],[Importe de adjudicación (IVA INCLUIDO)]]</f>
        <v>#VALUE!</v>
      </c>
      <c r="W1165" s="137"/>
    </row>
    <row r="1166" spans="19:23">
      <c r="S1166" s="203" t="e">
        <f>Tabla13[[#This Row],[Título del contrato]]&amp;Tabla13[[#This Row],[Nº Expediente de la plataforma de contratación]]</f>
        <v>#VALUE!</v>
      </c>
      <c r="T1166" s="208" t="e">
        <f>Tabla13[[#This Row],[Nº Expediente de la plataforma de contratación]]</f>
        <v>#VALUE!</v>
      </c>
      <c r="U1166" s="134" t="e">
        <f>Tabla13[[#This Row],[Importe IVA ]]</f>
        <v>#VALUE!</v>
      </c>
      <c r="V1166" s="134" t="e">
        <f>Tabla13[[#This Row],[Importe de adjudicación (IVA INCLUIDO)]]</f>
        <v>#VALUE!</v>
      </c>
      <c r="W1166" s="137"/>
    </row>
    <row r="1167" spans="19:23">
      <c r="S1167" s="203" t="e">
        <f>Tabla13[[#This Row],[Título del contrato]]&amp;Tabla13[[#This Row],[Nº Expediente de la plataforma de contratación]]</f>
        <v>#VALUE!</v>
      </c>
      <c r="T1167" s="208" t="e">
        <f>Tabla13[[#This Row],[Nº Expediente de la plataforma de contratación]]</f>
        <v>#VALUE!</v>
      </c>
      <c r="U1167" s="134" t="e">
        <f>Tabla13[[#This Row],[Importe IVA ]]</f>
        <v>#VALUE!</v>
      </c>
      <c r="V1167" s="134" t="e">
        <f>Tabla13[[#This Row],[Importe de adjudicación (IVA INCLUIDO)]]</f>
        <v>#VALUE!</v>
      </c>
      <c r="W1167" s="137"/>
    </row>
    <row r="1168" spans="19:23">
      <c r="S1168" s="203" t="e">
        <f>Tabla13[[#This Row],[Título del contrato]]&amp;Tabla13[[#This Row],[Nº Expediente de la plataforma de contratación]]</f>
        <v>#VALUE!</v>
      </c>
      <c r="T1168" s="208" t="e">
        <f>Tabla13[[#This Row],[Nº Expediente de la plataforma de contratación]]</f>
        <v>#VALUE!</v>
      </c>
      <c r="U1168" s="134" t="e">
        <f>Tabla13[[#This Row],[Importe IVA ]]</f>
        <v>#VALUE!</v>
      </c>
      <c r="V1168" s="134" t="e">
        <f>Tabla13[[#This Row],[Importe de adjudicación (IVA INCLUIDO)]]</f>
        <v>#VALUE!</v>
      </c>
      <c r="W1168" s="137"/>
    </row>
    <row r="1169" spans="19:23">
      <c r="S1169" s="203" t="e">
        <f>Tabla13[[#This Row],[Título del contrato]]&amp;Tabla13[[#This Row],[Nº Expediente de la plataforma de contratación]]</f>
        <v>#VALUE!</v>
      </c>
      <c r="T1169" s="208" t="e">
        <f>Tabla13[[#This Row],[Nº Expediente de la plataforma de contratación]]</f>
        <v>#VALUE!</v>
      </c>
      <c r="U1169" s="134" t="e">
        <f>Tabla13[[#This Row],[Importe IVA ]]</f>
        <v>#VALUE!</v>
      </c>
      <c r="V1169" s="134" t="e">
        <f>Tabla13[[#This Row],[Importe de adjudicación (IVA INCLUIDO)]]</f>
        <v>#VALUE!</v>
      </c>
      <c r="W1169" s="137"/>
    </row>
    <row r="1170" spans="19:23">
      <c r="S1170" s="203" t="e">
        <f>Tabla13[[#This Row],[Título del contrato]]&amp;Tabla13[[#This Row],[Nº Expediente de la plataforma de contratación]]</f>
        <v>#VALUE!</v>
      </c>
      <c r="T1170" s="208" t="e">
        <f>Tabla13[[#This Row],[Nº Expediente de la plataforma de contratación]]</f>
        <v>#VALUE!</v>
      </c>
      <c r="U1170" s="134" t="e">
        <f>Tabla13[[#This Row],[Importe IVA ]]</f>
        <v>#VALUE!</v>
      </c>
      <c r="V1170" s="134" t="e">
        <f>Tabla13[[#This Row],[Importe de adjudicación (IVA INCLUIDO)]]</f>
        <v>#VALUE!</v>
      </c>
      <c r="W1170" s="137"/>
    </row>
    <row r="1171" spans="19:23">
      <c r="S1171" s="203" t="e">
        <f>Tabla13[[#This Row],[Título del contrato]]&amp;Tabla13[[#This Row],[Nº Expediente de la plataforma de contratación]]</f>
        <v>#VALUE!</v>
      </c>
      <c r="T1171" s="208" t="e">
        <f>Tabla13[[#This Row],[Nº Expediente de la plataforma de contratación]]</f>
        <v>#VALUE!</v>
      </c>
      <c r="U1171" s="134" t="e">
        <f>Tabla13[[#This Row],[Importe IVA ]]</f>
        <v>#VALUE!</v>
      </c>
      <c r="V1171" s="134" t="e">
        <f>Tabla13[[#This Row],[Importe de adjudicación (IVA INCLUIDO)]]</f>
        <v>#VALUE!</v>
      </c>
      <c r="W1171" s="137"/>
    </row>
    <row r="1172" spans="19:23">
      <c r="S1172" s="203" t="e">
        <f>Tabla13[[#This Row],[Título del contrato]]&amp;Tabla13[[#This Row],[Nº Expediente de la plataforma de contratación]]</f>
        <v>#VALUE!</v>
      </c>
      <c r="T1172" s="208" t="e">
        <f>Tabla13[[#This Row],[Nº Expediente de la plataforma de contratación]]</f>
        <v>#VALUE!</v>
      </c>
      <c r="U1172" s="134" t="e">
        <f>Tabla13[[#This Row],[Importe IVA ]]</f>
        <v>#VALUE!</v>
      </c>
      <c r="V1172" s="134" t="e">
        <f>Tabla13[[#This Row],[Importe de adjudicación (IVA INCLUIDO)]]</f>
        <v>#VALUE!</v>
      </c>
      <c r="W1172" s="137"/>
    </row>
    <row r="1173" spans="19:23">
      <c r="S1173" s="203" t="e">
        <f>Tabla13[[#This Row],[Título del contrato]]&amp;Tabla13[[#This Row],[Nº Expediente de la plataforma de contratación]]</f>
        <v>#VALUE!</v>
      </c>
      <c r="T1173" s="208" t="e">
        <f>Tabla13[[#This Row],[Nº Expediente de la plataforma de contratación]]</f>
        <v>#VALUE!</v>
      </c>
      <c r="U1173" s="134" t="e">
        <f>Tabla13[[#This Row],[Importe IVA ]]</f>
        <v>#VALUE!</v>
      </c>
      <c r="V1173" s="134" t="e">
        <f>Tabla13[[#This Row],[Importe de adjudicación (IVA INCLUIDO)]]</f>
        <v>#VALUE!</v>
      </c>
      <c r="W1173" s="137"/>
    </row>
    <row r="1174" spans="19:23">
      <c r="S1174" s="203" t="e">
        <f>Tabla13[[#This Row],[Título del contrato]]&amp;Tabla13[[#This Row],[Nº Expediente de la plataforma de contratación]]</f>
        <v>#VALUE!</v>
      </c>
      <c r="T1174" s="208" t="e">
        <f>Tabla13[[#This Row],[Nº Expediente de la plataforma de contratación]]</f>
        <v>#VALUE!</v>
      </c>
      <c r="U1174" s="134" t="e">
        <f>Tabla13[[#This Row],[Importe IVA ]]</f>
        <v>#VALUE!</v>
      </c>
      <c r="V1174" s="134" t="e">
        <f>Tabla13[[#This Row],[Importe de adjudicación (IVA INCLUIDO)]]</f>
        <v>#VALUE!</v>
      </c>
      <c r="W1174" s="137"/>
    </row>
    <row r="1175" spans="19:23">
      <c r="S1175" s="203" t="e">
        <f>Tabla13[[#This Row],[Título del contrato]]&amp;Tabla13[[#This Row],[Nº Expediente de la plataforma de contratación]]</f>
        <v>#VALUE!</v>
      </c>
      <c r="T1175" s="208" t="e">
        <f>Tabla13[[#This Row],[Nº Expediente de la plataforma de contratación]]</f>
        <v>#VALUE!</v>
      </c>
      <c r="U1175" s="134" t="e">
        <f>Tabla13[[#This Row],[Importe IVA ]]</f>
        <v>#VALUE!</v>
      </c>
      <c r="V1175" s="134" t="e">
        <f>Tabla13[[#This Row],[Importe de adjudicación (IVA INCLUIDO)]]</f>
        <v>#VALUE!</v>
      </c>
      <c r="W1175" s="137"/>
    </row>
    <row r="1176" spans="19:23">
      <c r="S1176" s="203" t="e">
        <f>Tabla13[[#This Row],[Título del contrato]]&amp;Tabla13[[#This Row],[Nº Expediente de la plataforma de contratación]]</f>
        <v>#VALUE!</v>
      </c>
      <c r="T1176" s="208" t="e">
        <f>Tabla13[[#This Row],[Nº Expediente de la plataforma de contratación]]</f>
        <v>#VALUE!</v>
      </c>
      <c r="U1176" s="134" t="e">
        <f>Tabla13[[#This Row],[Importe IVA ]]</f>
        <v>#VALUE!</v>
      </c>
      <c r="V1176" s="134" t="e">
        <f>Tabla13[[#This Row],[Importe de adjudicación (IVA INCLUIDO)]]</f>
        <v>#VALUE!</v>
      </c>
      <c r="W1176" s="137"/>
    </row>
    <row r="1177" spans="19:23">
      <c r="S1177" s="203" t="e">
        <f>Tabla13[[#This Row],[Título del contrato]]&amp;Tabla13[[#This Row],[Nº Expediente de la plataforma de contratación]]</f>
        <v>#VALUE!</v>
      </c>
      <c r="T1177" s="208" t="e">
        <f>Tabla13[[#This Row],[Nº Expediente de la plataforma de contratación]]</f>
        <v>#VALUE!</v>
      </c>
      <c r="U1177" s="134" t="e">
        <f>Tabla13[[#This Row],[Importe IVA ]]</f>
        <v>#VALUE!</v>
      </c>
      <c r="V1177" s="134" t="e">
        <f>Tabla13[[#This Row],[Importe de adjudicación (IVA INCLUIDO)]]</f>
        <v>#VALUE!</v>
      </c>
      <c r="W1177" s="137"/>
    </row>
    <row r="1178" spans="19:23">
      <c r="S1178" s="203" t="e">
        <f>Tabla13[[#This Row],[Título del contrato]]&amp;Tabla13[[#This Row],[Nº Expediente de la plataforma de contratación]]</f>
        <v>#VALUE!</v>
      </c>
      <c r="T1178" s="208" t="e">
        <f>Tabla13[[#This Row],[Nº Expediente de la plataforma de contratación]]</f>
        <v>#VALUE!</v>
      </c>
      <c r="U1178" s="134" t="e">
        <f>Tabla13[[#This Row],[Importe IVA ]]</f>
        <v>#VALUE!</v>
      </c>
      <c r="V1178" s="134" t="e">
        <f>Tabla13[[#This Row],[Importe de adjudicación (IVA INCLUIDO)]]</f>
        <v>#VALUE!</v>
      </c>
      <c r="W1178" s="137"/>
    </row>
    <row r="1179" spans="19:23">
      <c r="S1179" s="203" t="e">
        <f>Tabla13[[#This Row],[Título del contrato]]&amp;Tabla13[[#This Row],[Nº Expediente de la plataforma de contratación]]</f>
        <v>#VALUE!</v>
      </c>
      <c r="T1179" s="208" t="e">
        <f>Tabla13[[#This Row],[Nº Expediente de la plataforma de contratación]]</f>
        <v>#VALUE!</v>
      </c>
      <c r="U1179" s="134" t="e">
        <f>Tabla13[[#This Row],[Importe IVA ]]</f>
        <v>#VALUE!</v>
      </c>
      <c r="V1179" s="134" t="e">
        <f>Tabla13[[#This Row],[Importe de adjudicación (IVA INCLUIDO)]]</f>
        <v>#VALUE!</v>
      </c>
      <c r="W1179" s="137"/>
    </row>
    <row r="1180" spans="19:23">
      <c r="S1180" s="203" t="e">
        <f>Tabla13[[#This Row],[Título del contrato]]&amp;Tabla13[[#This Row],[Nº Expediente de la plataforma de contratación]]</f>
        <v>#VALUE!</v>
      </c>
      <c r="T1180" s="208" t="e">
        <f>Tabla13[[#This Row],[Nº Expediente de la plataforma de contratación]]</f>
        <v>#VALUE!</v>
      </c>
      <c r="U1180" s="134" t="e">
        <f>Tabla13[[#This Row],[Importe IVA ]]</f>
        <v>#VALUE!</v>
      </c>
      <c r="V1180" s="134" t="e">
        <f>Tabla13[[#This Row],[Importe de adjudicación (IVA INCLUIDO)]]</f>
        <v>#VALUE!</v>
      </c>
      <c r="W1180" s="137"/>
    </row>
    <row r="1181" spans="19:23">
      <c r="S1181" s="203" t="e">
        <f>Tabla13[[#This Row],[Título del contrato]]&amp;Tabla13[[#This Row],[Nº Expediente de la plataforma de contratación]]</f>
        <v>#VALUE!</v>
      </c>
      <c r="T1181" s="208" t="e">
        <f>Tabla13[[#This Row],[Nº Expediente de la plataforma de contratación]]</f>
        <v>#VALUE!</v>
      </c>
      <c r="U1181" s="134" t="e">
        <f>Tabla13[[#This Row],[Importe IVA ]]</f>
        <v>#VALUE!</v>
      </c>
      <c r="V1181" s="134" t="e">
        <f>Tabla13[[#This Row],[Importe de adjudicación (IVA INCLUIDO)]]</f>
        <v>#VALUE!</v>
      </c>
      <c r="W1181" s="137"/>
    </row>
    <row r="1182" spans="19:23">
      <c r="S1182" s="203" t="e">
        <f>Tabla13[[#This Row],[Título del contrato]]&amp;Tabla13[[#This Row],[Nº Expediente de la plataforma de contratación]]</f>
        <v>#VALUE!</v>
      </c>
      <c r="T1182" s="208" t="e">
        <f>Tabla13[[#This Row],[Nº Expediente de la plataforma de contratación]]</f>
        <v>#VALUE!</v>
      </c>
      <c r="U1182" s="134" t="e">
        <f>Tabla13[[#This Row],[Importe IVA ]]</f>
        <v>#VALUE!</v>
      </c>
      <c r="V1182" s="134" t="e">
        <f>Tabla13[[#This Row],[Importe de adjudicación (IVA INCLUIDO)]]</f>
        <v>#VALUE!</v>
      </c>
      <c r="W1182" s="137"/>
    </row>
    <row r="1183" spans="19:23">
      <c r="S1183" s="203" t="e">
        <f>Tabla13[[#This Row],[Título del contrato]]&amp;Tabla13[[#This Row],[Nº Expediente de la plataforma de contratación]]</f>
        <v>#VALUE!</v>
      </c>
      <c r="T1183" s="208" t="e">
        <f>Tabla13[[#This Row],[Nº Expediente de la plataforma de contratación]]</f>
        <v>#VALUE!</v>
      </c>
      <c r="U1183" s="134" t="e">
        <f>Tabla13[[#This Row],[Importe IVA ]]</f>
        <v>#VALUE!</v>
      </c>
      <c r="V1183" s="134" t="e">
        <f>Tabla13[[#This Row],[Importe de adjudicación (IVA INCLUIDO)]]</f>
        <v>#VALUE!</v>
      </c>
      <c r="W1183" s="137"/>
    </row>
    <row r="1184" spans="19:23">
      <c r="S1184" s="203" t="e">
        <f>Tabla13[[#This Row],[Título del contrato]]&amp;Tabla13[[#This Row],[Nº Expediente de la plataforma de contratación]]</f>
        <v>#VALUE!</v>
      </c>
      <c r="T1184" s="208" t="e">
        <f>Tabla13[[#This Row],[Nº Expediente de la plataforma de contratación]]</f>
        <v>#VALUE!</v>
      </c>
      <c r="U1184" s="134" t="e">
        <f>Tabla13[[#This Row],[Importe IVA ]]</f>
        <v>#VALUE!</v>
      </c>
      <c r="V1184" s="134" t="e">
        <f>Tabla13[[#This Row],[Importe de adjudicación (IVA INCLUIDO)]]</f>
        <v>#VALUE!</v>
      </c>
      <c r="W1184" s="137"/>
    </row>
    <row r="1185" spans="19:23">
      <c r="S1185" s="203" t="e">
        <f>Tabla13[[#This Row],[Título del contrato]]&amp;Tabla13[[#This Row],[Nº Expediente de la plataforma de contratación]]</f>
        <v>#VALUE!</v>
      </c>
      <c r="T1185" s="208" t="e">
        <f>Tabla13[[#This Row],[Nº Expediente de la plataforma de contratación]]</f>
        <v>#VALUE!</v>
      </c>
      <c r="U1185" s="134" t="e">
        <f>Tabla13[[#This Row],[Importe IVA ]]</f>
        <v>#VALUE!</v>
      </c>
      <c r="V1185" s="134" t="e">
        <f>Tabla13[[#This Row],[Importe de adjudicación (IVA INCLUIDO)]]</f>
        <v>#VALUE!</v>
      </c>
      <c r="W1185" s="137"/>
    </row>
    <row r="1186" spans="19:23">
      <c r="S1186" s="203" t="e">
        <f>Tabla13[[#This Row],[Título del contrato]]&amp;Tabla13[[#This Row],[Nº Expediente de la plataforma de contratación]]</f>
        <v>#VALUE!</v>
      </c>
      <c r="T1186" s="208" t="e">
        <f>Tabla13[[#This Row],[Nº Expediente de la plataforma de contratación]]</f>
        <v>#VALUE!</v>
      </c>
      <c r="U1186" s="134" t="e">
        <f>Tabla13[[#This Row],[Importe IVA ]]</f>
        <v>#VALUE!</v>
      </c>
      <c r="V1186" s="134" t="e">
        <f>Tabla13[[#This Row],[Importe de adjudicación (IVA INCLUIDO)]]</f>
        <v>#VALUE!</v>
      </c>
      <c r="W1186" s="137"/>
    </row>
    <row r="1187" spans="19:23">
      <c r="S1187" s="203" t="e">
        <f>Tabla13[[#This Row],[Título del contrato]]&amp;Tabla13[[#This Row],[Nº Expediente de la plataforma de contratación]]</f>
        <v>#VALUE!</v>
      </c>
      <c r="T1187" s="208" t="e">
        <f>Tabla13[[#This Row],[Nº Expediente de la plataforma de contratación]]</f>
        <v>#VALUE!</v>
      </c>
      <c r="U1187" s="134" t="e">
        <f>Tabla13[[#This Row],[Importe IVA ]]</f>
        <v>#VALUE!</v>
      </c>
      <c r="V1187" s="134" t="e">
        <f>Tabla13[[#This Row],[Importe de adjudicación (IVA INCLUIDO)]]</f>
        <v>#VALUE!</v>
      </c>
      <c r="W1187" s="137"/>
    </row>
    <row r="1188" spans="19:23">
      <c r="S1188" s="203" t="e">
        <f>Tabla13[[#This Row],[Título del contrato]]&amp;Tabla13[[#This Row],[Nº Expediente de la plataforma de contratación]]</f>
        <v>#VALUE!</v>
      </c>
      <c r="T1188" s="208" t="e">
        <f>Tabla13[[#This Row],[Nº Expediente de la plataforma de contratación]]</f>
        <v>#VALUE!</v>
      </c>
      <c r="U1188" s="134" t="e">
        <f>Tabla13[[#This Row],[Importe IVA ]]</f>
        <v>#VALUE!</v>
      </c>
      <c r="V1188" s="134" t="e">
        <f>Tabla13[[#This Row],[Importe de adjudicación (IVA INCLUIDO)]]</f>
        <v>#VALUE!</v>
      </c>
      <c r="W1188" s="137"/>
    </row>
    <row r="1189" spans="19:23">
      <c r="S1189" s="203" t="e">
        <f>Tabla13[[#This Row],[Título del contrato]]&amp;Tabla13[[#This Row],[Nº Expediente de la plataforma de contratación]]</f>
        <v>#VALUE!</v>
      </c>
      <c r="T1189" s="208" t="e">
        <f>Tabla13[[#This Row],[Nº Expediente de la plataforma de contratación]]</f>
        <v>#VALUE!</v>
      </c>
      <c r="U1189" s="134" t="e">
        <f>Tabla13[[#This Row],[Importe IVA ]]</f>
        <v>#VALUE!</v>
      </c>
      <c r="V1189" s="134" t="e">
        <f>Tabla13[[#This Row],[Importe de adjudicación (IVA INCLUIDO)]]</f>
        <v>#VALUE!</v>
      </c>
      <c r="W1189" s="137"/>
    </row>
    <row r="1190" spans="19:23">
      <c r="S1190" s="203" t="e">
        <f>Tabla13[[#This Row],[Título del contrato]]&amp;Tabla13[[#This Row],[Nº Expediente de la plataforma de contratación]]</f>
        <v>#VALUE!</v>
      </c>
      <c r="T1190" s="208" t="e">
        <f>Tabla13[[#This Row],[Nº Expediente de la plataforma de contratación]]</f>
        <v>#VALUE!</v>
      </c>
      <c r="U1190" s="134" t="e">
        <f>Tabla13[[#This Row],[Importe IVA ]]</f>
        <v>#VALUE!</v>
      </c>
      <c r="V1190" s="134" t="e">
        <f>Tabla13[[#This Row],[Importe de adjudicación (IVA INCLUIDO)]]</f>
        <v>#VALUE!</v>
      </c>
      <c r="W1190" s="137"/>
    </row>
    <row r="1191" spans="19:23">
      <c r="S1191" s="203" t="e">
        <f>Tabla13[[#This Row],[Título del contrato]]&amp;Tabla13[[#This Row],[Nº Expediente de la plataforma de contratación]]</f>
        <v>#VALUE!</v>
      </c>
      <c r="T1191" s="208" t="e">
        <f>Tabla13[[#This Row],[Nº Expediente de la plataforma de contratación]]</f>
        <v>#VALUE!</v>
      </c>
      <c r="U1191" s="134" t="e">
        <f>Tabla13[[#This Row],[Importe IVA ]]</f>
        <v>#VALUE!</v>
      </c>
      <c r="V1191" s="134" t="e">
        <f>Tabla13[[#This Row],[Importe de adjudicación (IVA INCLUIDO)]]</f>
        <v>#VALUE!</v>
      </c>
      <c r="W1191" s="137"/>
    </row>
    <row r="1192" spans="19:23">
      <c r="S1192" s="203" t="e">
        <f>Tabla13[[#This Row],[Título del contrato]]&amp;Tabla13[[#This Row],[Nº Expediente de la plataforma de contratación]]</f>
        <v>#VALUE!</v>
      </c>
      <c r="T1192" s="208" t="e">
        <f>Tabla13[[#This Row],[Nº Expediente de la plataforma de contratación]]</f>
        <v>#VALUE!</v>
      </c>
      <c r="U1192" s="134" t="e">
        <f>Tabla13[[#This Row],[Importe IVA ]]</f>
        <v>#VALUE!</v>
      </c>
      <c r="V1192" s="134" t="e">
        <f>Tabla13[[#This Row],[Importe de adjudicación (IVA INCLUIDO)]]</f>
        <v>#VALUE!</v>
      </c>
      <c r="W1192" s="137"/>
    </row>
    <row r="1193" spans="19:23">
      <c r="S1193" s="203" t="e">
        <f>Tabla13[[#This Row],[Título del contrato]]&amp;Tabla13[[#This Row],[Nº Expediente de la plataforma de contratación]]</f>
        <v>#VALUE!</v>
      </c>
      <c r="T1193" s="208" t="e">
        <f>Tabla13[[#This Row],[Nº Expediente de la plataforma de contratación]]</f>
        <v>#VALUE!</v>
      </c>
      <c r="U1193" s="134" t="e">
        <f>Tabla13[[#This Row],[Importe IVA ]]</f>
        <v>#VALUE!</v>
      </c>
      <c r="V1193" s="134" t="e">
        <f>Tabla13[[#This Row],[Importe de adjudicación (IVA INCLUIDO)]]</f>
        <v>#VALUE!</v>
      </c>
      <c r="W1193" s="137"/>
    </row>
    <row r="1194" spans="19:23">
      <c r="S1194" s="203" t="e">
        <f>Tabla13[[#This Row],[Título del contrato]]&amp;Tabla13[[#This Row],[Nº Expediente de la plataforma de contratación]]</f>
        <v>#VALUE!</v>
      </c>
      <c r="T1194" s="208" t="e">
        <f>Tabla13[[#This Row],[Nº Expediente de la plataforma de contratación]]</f>
        <v>#VALUE!</v>
      </c>
      <c r="U1194" s="134" t="e">
        <f>Tabla13[[#This Row],[Importe IVA ]]</f>
        <v>#VALUE!</v>
      </c>
      <c r="V1194" s="134" t="e">
        <f>Tabla13[[#This Row],[Importe de adjudicación (IVA INCLUIDO)]]</f>
        <v>#VALUE!</v>
      </c>
      <c r="W1194" s="137"/>
    </row>
    <row r="1195" spans="19:23">
      <c r="S1195" s="203" t="e">
        <f>Tabla13[[#This Row],[Título del contrato]]&amp;Tabla13[[#This Row],[Nº Expediente de la plataforma de contratación]]</f>
        <v>#VALUE!</v>
      </c>
      <c r="T1195" s="208" t="e">
        <f>Tabla13[[#This Row],[Nº Expediente de la plataforma de contratación]]</f>
        <v>#VALUE!</v>
      </c>
      <c r="U1195" s="134" t="e">
        <f>Tabla13[[#This Row],[Importe IVA ]]</f>
        <v>#VALUE!</v>
      </c>
      <c r="V1195" s="134" t="e">
        <f>Tabla13[[#This Row],[Importe de adjudicación (IVA INCLUIDO)]]</f>
        <v>#VALUE!</v>
      </c>
      <c r="W1195" s="137"/>
    </row>
    <row r="1196" spans="19:23">
      <c r="S1196" s="203" t="e">
        <f>Tabla13[[#This Row],[Título del contrato]]&amp;Tabla13[[#This Row],[Nº Expediente de la plataforma de contratación]]</f>
        <v>#VALUE!</v>
      </c>
      <c r="T1196" s="208" t="e">
        <f>Tabla13[[#This Row],[Nº Expediente de la plataforma de contratación]]</f>
        <v>#VALUE!</v>
      </c>
      <c r="U1196" s="134" t="e">
        <f>Tabla13[[#This Row],[Importe IVA ]]</f>
        <v>#VALUE!</v>
      </c>
      <c r="V1196" s="134" t="e">
        <f>Tabla13[[#This Row],[Importe de adjudicación (IVA INCLUIDO)]]</f>
        <v>#VALUE!</v>
      </c>
      <c r="W1196" s="137"/>
    </row>
    <row r="1197" spans="19:23">
      <c r="S1197" s="203" t="e">
        <f>Tabla13[[#This Row],[Título del contrato]]&amp;Tabla13[[#This Row],[Nº Expediente de la plataforma de contratación]]</f>
        <v>#VALUE!</v>
      </c>
      <c r="T1197" s="208" t="e">
        <f>Tabla13[[#This Row],[Nº Expediente de la plataforma de contratación]]</f>
        <v>#VALUE!</v>
      </c>
      <c r="U1197" s="134" t="e">
        <f>Tabla13[[#This Row],[Importe IVA ]]</f>
        <v>#VALUE!</v>
      </c>
      <c r="V1197" s="134" t="e">
        <f>Tabla13[[#This Row],[Importe de adjudicación (IVA INCLUIDO)]]</f>
        <v>#VALUE!</v>
      </c>
      <c r="W1197" s="137"/>
    </row>
    <row r="1198" spans="19:23">
      <c r="S1198" s="203" t="e">
        <f>Tabla13[[#This Row],[Título del contrato]]&amp;Tabla13[[#This Row],[Nº Expediente de la plataforma de contratación]]</f>
        <v>#VALUE!</v>
      </c>
      <c r="T1198" s="208" t="e">
        <f>Tabla13[[#This Row],[Nº Expediente de la plataforma de contratación]]</f>
        <v>#VALUE!</v>
      </c>
      <c r="U1198" s="134" t="e">
        <f>Tabla13[[#This Row],[Importe IVA ]]</f>
        <v>#VALUE!</v>
      </c>
      <c r="V1198" s="134" t="e">
        <f>Tabla13[[#This Row],[Importe de adjudicación (IVA INCLUIDO)]]</f>
        <v>#VALUE!</v>
      </c>
      <c r="W1198" s="137"/>
    </row>
    <row r="1199" spans="19:23">
      <c r="S1199" s="203" t="e">
        <f>Tabla13[[#This Row],[Título del contrato]]&amp;Tabla13[[#This Row],[Nº Expediente de la plataforma de contratación]]</f>
        <v>#VALUE!</v>
      </c>
      <c r="T1199" s="208" t="e">
        <f>Tabla13[[#This Row],[Nº Expediente de la plataforma de contratación]]</f>
        <v>#VALUE!</v>
      </c>
      <c r="U1199" s="134" t="e">
        <f>Tabla13[[#This Row],[Importe IVA ]]</f>
        <v>#VALUE!</v>
      </c>
      <c r="V1199" s="134" t="e">
        <f>Tabla13[[#This Row],[Importe de adjudicación (IVA INCLUIDO)]]</f>
        <v>#VALUE!</v>
      </c>
      <c r="W1199" s="137"/>
    </row>
    <row r="1200" spans="19:23">
      <c r="S1200" s="203" t="e">
        <f>Tabla13[[#This Row],[Título del contrato]]&amp;Tabla13[[#This Row],[Nº Expediente de la plataforma de contratación]]</f>
        <v>#VALUE!</v>
      </c>
      <c r="T1200" s="208" t="e">
        <f>Tabla13[[#This Row],[Nº Expediente de la plataforma de contratación]]</f>
        <v>#VALUE!</v>
      </c>
      <c r="U1200" s="134" t="e">
        <f>Tabla13[[#This Row],[Importe IVA ]]</f>
        <v>#VALUE!</v>
      </c>
      <c r="V1200" s="134" t="e">
        <f>Tabla13[[#This Row],[Importe de adjudicación (IVA INCLUIDO)]]</f>
        <v>#VALUE!</v>
      </c>
      <c r="W1200" s="137"/>
    </row>
    <row r="1201" spans="19:23">
      <c r="S1201" s="203" t="e">
        <f>Tabla13[[#This Row],[Título del contrato]]&amp;Tabla13[[#This Row],[Nº Expediente de la plataforma de contratación]]</f>
        <v>#VALUE!</v>
      </c>
      <c r="T1201" s="208" t="e">
        <f>Tabla13[[#This Row],[Nº Expediente de la plataforma de contratación]]</f>
        <v>#VALUE!</v>
      </c>
      <c r="U1201" s="134" t="e">
        <f>Tabla13[[#This Row],[Importe IVA ]]</f>
        <v>#VALUE!</v>
      </c>
      <c r="V1201" s="134" t="e">
        <f>Tabla13[[#This Row],[Importe de adjudicación (IVA INCLUIDO)]]</f>
        <v>#VALUE!</v>
      </c>
      <c r="W1201" s="137"/>
    </row>
    <row r="1202" spans="19:23">
      <c r="S1202" s="203" t="e">
        <f>Tabla13[[#This Row],[Título del contrato]]&amp;Tabla13[[#This Row],[Nº Expediente de la plataforma de contratación]]</f>
        <v>#VALUE!</v>
      </c>
      <c r="T1202" s="208" t="e">
        <f>Tabla13[[#This Row],[Nº Expediente de la plataforma de contratación]]</f>
        <v>#VALUE!</v>
      </c>
      <c r="U1202" s="134" t="e">
        <f>Tabla13[[#This Row],[Importe IVA ]]</f>
        <v>#VALUE!</v>
      </c>
      <c r="V1202" s="134" t="e">
        <f>Tabla13[[#This Row],[Importe de adjudicación (IVA INCLUIDO)]]</f>
        <v>#VALUE!</v>
      </c>
      <c r="W1202" s="137"/>
    </row>
    <row r="1203" spans="19:23">
      <c r="S1203" s="203" t="e">
        <f>Tabla13[[#This Row],[Título del contrato]]&amp;Tabla13[[#This Row],[Nº Expediente de la plataforma de contratación]]</f>
        <v>#VALUE!</v>
      </c>
      <c r="T1203" s="208" t="e">
        <f>Tabla13[[#This Row],[Nº Expediente de la plataforma de contratación]]</f>
        <v>#VALUE!</v>
      </c>
      <c r="U1203" s="134" t="e">
        <f>Tabla13[[#This Row],[Importe IVA ]]</f>
        <v>#VALUE!</v>
      </c>
      <c r="V1203" s="134" t="e">
        <f>Tabla13[[#This Row],[Importe de adjudicación (IVA INCLUIDO)]]</f>
        <v>#VALUE!</v>
      </c>
      <c r="W1203" s="137"/>
    </row>
    <row r="1204" spans="19:23">
      <c r="S1204" s="203" t="e">
        <f>Tabla13[[#This Row],[Título del contrato]]&amp;Tabla13[[#This Row],[Nº Expediente de la plataforma de contratación]]</f>
        <v>#VALUE!</v>
      </c>
      <c r="T1204" s="208" t="e">
        <f>Tabla13[[#This Row],[Nº Expediente de la plataforma de contratación]]</f>
        <v>#VALUE!</v>
      </c>
      <c r="U1204" s="134" t="e">
        <f>Tabla13[[#This Row],[Importe IVA ]]</f>
        <v>#VALUE!</v>
      </c>
      <c r="V1204" s="134" t="e">
        <f>Tabla13[[#This Row],[Importe de adjudicación (IVA INCLUIDO)]]</f>
        <v>#VALUE!</v>
      </c>
      <c r="W1204" s="137"/>
    </row>
    <row r="1205" spans="19:23">
      <c r="S1205" s="203" t="e">
        <f>Tabla13[[#This Row],[Título del contrato]]&amp;Tabla13[[#This Row],[Nº Expediente de la plataforma de contratación]]</f>
        <v>#VALUE!</v>
      </c>
      <c r="T1205" s="208" t="e">
        <f>Tabla13[[#This Row],[Nº Expediente de la plataforma de contratación]]</f>
        <v>#VALUE!</v>
      </c>
      <c r="U1205" s="134" t="e">
        <f>Tabla13[[#This Row],[Importe IVA ]]</f>
        <v>#VALUE!</v>
      </c>
      <c r="V1205" s="134" t="e">
        <f>Tabla13[[#This Row],[Importe de adjudicación (IVA INCLUIDO)]]</f>
        <v>#VALUE!</v>
      </c>
      <c r="W1205" s="137"/>
    </row>
    <row r="1206" spans="19:23">
      <c r="S1206" s="203" t="e">
        <f>Tabla13[[#This Row],[Título del contrato]]&amp;Tabla13[[#This Row],[Nº Expediente de la plataforma de contratación]]</f>
        <v>#VALUE!</v>
      </c>
      <c r="T1206" s="208" t="e">
        <f>Tabla13[[#This Row],[Nº Expediente de la plataforma de contratación]]</f>
        <v>#VALUE!</v>
      </c>
      <c r="U1206" s="134" t="e">
        <f>Tabla13[[#This Row],[Importe IVA ]]</f>
        <v>#VALUE!</v>
      </c>
      <c r="V1206" s="134" t="e">
        <f>Tabla13[[#This Row],[Importe de adjudicación (IVA INCLUIDO)]]</f>
        <v>#VALUE!</v>
      </c>
      <c r="W1206" s="137"/>
    </row>
    <row r="1207" spans="19:23">
      <c r="S1207" s="203" t="e">
        <f>Tabla13[[#This Row],[Título del contrato]]&amp;Tabla13[[#This Row],[Nº Expediente de la plataforma de contratación]]</f>
        <v>#VALUE!</v>
      </c>
      <c r="T1207" s="208" t="e">
        <f>Tabla13[[#This Row],[Nº Expediente de la plataforma de contratación]]</f>
        <v>#VALUE!</v>
      </c>
      <c r="U1207" s="134" t="e">
        <f>Tabla13[[#This Row],[Importe IVA ]]</f>
        <v>#VALUE!</v>
      </c>
      <c r="V1207" s="134" t="e">
        <f>Tabla13[[#This Row],[Importe de adjudicación (IVA INCLUIDO)]]</f>
        <v>#VALUE!</v>
      </c>
      <c r="W1207" s="137"/>
    </row>
    <row r="1208" spans="19:23">
      <c r="S1208" s="203" t="e">
        <f>Tabla13[[#This Row],[Título del contrato]]&amp;Tabla13[[#This Row],[Nº Expediente de la plataforma de contratación]]</f>
        <v>#VALUE!</v>
      </c>
      <c r="T1208" s="208" t="e">
        <f>Tabla13[[#This Row],[Nº Expediente de la plataforma de contratación]]</f>
        <v>#VALUE!</v>
      </c>
      <c r="U1208" s="134" t="e">
        <f>Tabla13[[#This Row],[Importe IVA ]]</f>
        <v>#VALUE!</v>
      </c>
      <c r="V1208" s="134" t="e">
        <f>Tabla13[[#This Row],[Importe de adjudicación (IVA INCLUIDO)]]</f>
        <v>#VALUE!</v>
      </c>
      <c r="W1208" s="137"/>
    </row>
    <row r="1209" spans="19:23">
      <c r="S1209" s="203" t="e">
        <f>Tabla13[[#This Row],[Título del contrato]]&amp;Tabla13[[#This Row],[Nº Expediente de la plataforma de contratación]]</f>
        <v>#VALUE!</v>
      </c>
      <c r="T1209" s="208" t="e">
        <f>Tabla13[[#This Row],[Nº Expediente de la plataforma de contratación]]</f>
        <v>#VALUE!</v>
      </c>
      <c r="U1209" s="134" t="e">
        <f>Tabla13[[#This Row],[Importe IVA ]]</f>
        <v>#VALUE!</v>
      </c>
      <c r="V1209" s="134" t="e">
        <f>Tabla13[[#This Row],[Importe de adjudicación (IVA INCLUIDO)]]</f>
        <v>#VALUE!</v>
      </c>
      <c r="W1209" s="137"/>
    </row>
    <row r="1210" spans="19:23">
      <c r="S1210" s="203" t="e">
        <f>Tabla13[[#This Row],[Título del contrato]]&amp;Tabla13[[#This Row],[Nº Expediente de la plataforma de contratación]]</f>
        <v>#VALUE!</v>
      </c>
      <c r="T1210" s="208" t="e">
        <f>Tabla13[[#This Row],[Nº Expediente de la plataforma de contratación]]</f>
        <v>#VALUE!</v>
      </c>
      <c r="U1210" s="134" t="e">
        <f>Tabla13[[#This Row],[Importe IVA ]]</f>
        <v>#VALUE!</v>
      </c>
      <c r="V1210" s="134" t="e">
        <f>Tabla13[[#This Row],[Importe de adjudicación (IVA INCLUIDO)]]</f>
        <v>#VALUE!</v>
      </c>
      <c r="W1210" s="137"/>
    </row>
    <row r="1211" spans="19:23">
      <c r="S1211" s="203" t="e">
        <f>Tabla13[[#This Row],[Título del contrato]]&amp;Tabla13[[#This Row],[Nº Expediente de la plataforma de contratación]]</f>
        <v>#VALUE!</v>
      </c>
      <c r="T1211" s="208" t="e">
        <f>Tabla13[[#This Row],[Nº Expediente de la plataforma de contratación]]</f>
        <v>#VALUE!</v>
      </c>
      <c r="U1211" s="134" t="e">
        <f>Tabla13[[#This Row],[Importe IVA ]]</f>
        <v>#VALUE!</v>
      </c>
      <c r="V1211" s="134" t="e">
        <f>Tabla13[[#This Row],[Importe de adjudicación (IVA INCLUIDO)]]</f>
        <v>#VALUE!</v>
      </c>
      <c r="W1211" s="137"/>
    </row>
    <row r="1212" spans="19:23">
      <c r="S1212" s="203" t="e">
        <f>Tabla13[[#This Row],[Título del contrato]]&amp;Tabla13[[#This Row],[Nº Expediente de la plataforma de contratación]]</f>
        <v>#VALUE!</v>
      </c>
      <c r="T1212" s="208" t="e">
        <f>Tabla13[[#This Row],[Nº Expediente de la plataforma de contratación]]</f>
        <v>#VALUE!</v>
      </c>
      <c r="U1212" s="134" t="e">
        <f>Tabla13[[#This Row],[Importe IVA ]]</f>
        <v>#VALUE!</v>
      </c>
      <c r="V1212" s="134" t="e">
        <f>Tabla13[[#This Row],[Importe de adjudicación (IVA INCLUIDO)]]</f>
        <v>#VALUE!</v>
      </c>
      <c r="W1212" s="137"/>
    </row>
    <row r="1213" spans="19:23">
      <c r="S1213" s="203" t="e">
        <f>Tabla13[[#This Row],[Título del contrato]]&amp;Tabla13[[#This Row],[Nº Expediente de la plataforma de contratación]]</f>
        <v>#VALUE!</v>
      </c>
      <c r="T1213" s="208" t="e">
        <f>Tabla13[[#This Row],[Nº Expediente de la plataforma de contratación]]</f>
        <v>#VALUE!</v>
      </c>
      <c r="U1213" s="134" t="e">
        <f>Tabla13[[#This Row],[Importe IVA ]]</f>
        <v>#VALUE!</v>
      </c>
      <c r="V1213" s="134" t="e">
        <f>Tabla13[[#This Row],[Importe de adjudicación (IVA INCLUIDO)]]</f>
        <v>#VALUE!</v>
      </c>
      <c r="W1213" s="137"/>
    </row>
    <row r="1214" spans="19:23">
      <c r="S1214" s="203" t="e">
        <f>Tabla13[[#This Row],[Título del contrato]]&amp;Tabla13[[#This Row],[Nº Expediente de la plataforma de contratación]]</f>
        <v>#VALUE!</v>
      </c>
      <c r="T1214" s="208" t="e">
        <f>Tabla13[[#This Row],[Nº Expediente de la plataforma de contratación]]</f>
        <v>#VALUE!</v>
      </c>
      <c r="U1214" s="134" t="e">
        <f>Tabla13[[#This Row],[Importe IVA ]]</f>
        <v>#VALUE!</v>
      </c>
      <c r="V1214" s="134" t="e">
        <f>Tabla13[[#This Row],[Importe de adjudicación (IVA INCLUIDO)]]</f>
        <v>#VALUE!</v>
      </c>
      <c r="W1214" s="137"/>
    </row>
    <row r="1215" spans="19:23">
      <c r="S1215" s="203" t="e">
        <f>Tabla13[[#This Row],[Título del contrato]]&amp;Tabla13[[#This Row],[Nº Expediente de la plataforma de contratación]]</f>
        <v>#VALUE!</v>
      </c>
      <c r="T1215" s="208" t="e">
        <f>Tabla13[[#This Row],[Nº Expediente de la plataforma de contratación]]</f>
        <v>#VALUE!</v>
      </c>
      <c r="U1215" s="134" t="e">
        <f>Tabla13[[#This Row],[Importe IVA ]]</f>
        <v>#VALUE!</v>
      </c>
      <c r="V1215" s="134" t="e">
        <f>Tabla13[[#This Row],[Importe de adjudicación (IVA INCLUIDO)]]</f>
        <v>#VALUE!</v>
      </c>
      <c r="W1215" s="137"/>
    </row>
    <row r="1216" spans="19:23">
      <c r="S1216" s="203" t="e">
        <f>Tabla13[[#This Row],[Título del contrato]]&amp;Tabla13[[#This Row],[Nº Expediente de la plataforma de contratación]]</f>
        <v>#VALUE!</v>
      </c>
      <c r="T1216" s="208" t="e">
        <f>Tabla13[[#This Row],[Nº Expediente de la plataforma de contratación]]</f>
        <v>#VALUE!</v>
      </c>
      <c r="U1216" s="134" t="e">
        <f>Tabla13[[#This Row],[Importe IVA ]]</f>
        <v>#VALUE!</v>
      </c>
      <c r="V1216" s="134" t="e">
        <f>Tabla13[[#This Row],[Importe de adjudicación (IVA INCLUIDO)]]</f>
        <v>#VALUE!</v>
      </c>
      <c r="W1216" s="137"/>
    </row>
    <row r="1217" spans="19:23">
      <c r="S1217" s="203" t="e">
        <f>Tabla13[[#This Row],[Título del contrato]]&amp;Tabla13[[#This Row],[Nº Expediente de la plataforma de contratación]]</f>
        <v>#VALUE!</v>
      </c>
      <c r="T1217" s="208" t="e">
        <f>Tabla13[[#This Row],[Nº Expediente de la plataforma de contratación]]</f>
        <v>#VALUE!</v>
      </c>
      <c r="U1217" s="134" t="e">
        <f>Tabla13[[#This Row],[Importe IVA ]]</f>
        <v>#VALUE!</v>
      </c>
      <c r="V1217" s="134" t="e">
        <f>Tabla13[[#This Row],[Importe de adjudicación (IVA INCLUIDO)]]</f>
        <v>#VALUE!</v>
      </c>
      <c r="W1217" s="137"/>
    </row>
    <row r="1218" spans="19:23">
      <c r="S1218" s="203" t="e">
        <f>Tabla13[[#This Row],[Título del contrato]]&amp;Tabla13[[#This Row],[Nº Expediente de la plataforma de contratación]]</f>
        <v>#VALUE!</v>
      </c>
      <c r="T1218" s="208" t="e">
        <f>Tabla13[[#This Row],[Nº Expediente de la plataforma de contratación]]</f>
        <v>#VALUE!</v>
      </c>
      <c r="U1218" s="134" t="e">
        <f>Tabla13[[#This Row],[Importe IVA ]]</f>
        <v>#VALUE!</v>
      </c>
      <c r="V1218" s="134" t="e">
        <f>Tabla13[[#This Row],[Importe de adjudicación (IVA INCLUIDO)]]</f>
        <v>#VALUE!</v>
      </c>
      <c r="W1218" s="137"/>
    </row>
    <row r="1219" spans="19:23">
      <c r="S1219" s="203" t="e">
        <f>Tabla13[[#This Row],[Título del contrato]]&amp;Tabla13[[#This Row],[Nº Expediente de la plataforma de contratación]]</f>
        <v>#VALUE!</v>
      </c>
      <c r="T1219" s="208" t="e">
        <f>Tabla13[[#This Row],[Nº Expediente de la plataforma de contratación]]</f>
        <v>#VALUE!</v>
      </c>
      <c r="U1219" s="134" t="e">
        <f>Tabla13[[#This Row],[Importe IVA ]]</f>
        <v>#VALUE!</v>
      </c>
      <c r="V1219" s="134" t="e">
        <f>Tabla13[[#This Row],[Importe de adjudicación (IVA INCLUIDO)]]</f>
        <v>#VALUE!</v>
      </c>
      <c r="W1219" s="137"/>
    </row>
    <row r="1220" spans="19:23">
      <c r="S1220" s="203" t="e">
        <f>Tabla13[[#This Row],[Título del contrato]]&amp;Tabla13[[#This Row],[Nº Expediente de la plataforma de contratación]]</f>
        <v>#VALUE!</v>
      </c>
      <c r="T1220" s="208" t="e">
        <f>Tabla13[[#This Row],[Nº Expediente de la plataforma de contratación]]</f>
        <v>#VALUE!</v>
      </c>
      <c r="U1220" s="134" t="e">
        <f>Tabla13[[#This Row],[Importe IVA ]]</f>
        <v>#VALUE!</v>
      </c>
      <c r="V1220" s="134" t="e">
        <f>Tabla13[[#This Row],[Importe de adjudicación (IVA INCLUIDO)]]</f>
        <v>#VALUE!</v>
      </c>
      <c r="W1220" s="137"/>
    </row>
    <row r="1221" spans="19:23">
      <c r="S1221" s="203" t="e">
        <f>Tabla13[[#This Row],[Título del contrato]]&amp;Tabla13[[#This Row],[Nº Expediente de la plataforma de contratación]]</f>
        <v>#VALUE!</v>
      </c>
      <c r="T1221" s="208" t="e">
        <f>Tabla13[[#This Row],[Nº Expediente de la plataforma de contratación]]</f>
        <v>#VALUE!</v>
      </c>
      <c r="U1221" s="134" t="e">
        <f>Tabla13[[#This Row],[Importe IVA ]]</f>
        <v>#VALUE!</v>
      </c>
      <c r="V1221" s="134" t="e">
        <f>Tabla13[[#This Row],[Importe de adjudicación (IVA INCLUIDO)]]</f>
        <v>#VALUE!</v>
      </c>
      <c r="W1221" s="137"/>
    </row>
    <row r="1222" spans="19:23">
      <c r="S1222" s="203" t="e">
        <f>Tabla13[[#This Row],[Título del contrato]]&amp;Tabla13[[#This Row],[Nº Expediente de la plataforma de contratación]]</f>
        <v>#VALUE!</v>
      </c>
      <c r="T1222" s="208" t="e">
        <f>Tabla13[[#This Row],[Nº Expediente de la plataforma de contratación]]</f>
        <v>#VALUE!</v>
      </c>
      <c r="U1222" s="134" t="e">
        <f>Tabla13[[#This Row],[Importe IVA ]]</f>
        <v>#VALUE!</v>
      </c>
      <c r="V1222" s="134" t="e">
        <f>Tabla13[[#This Row],[Importe de adjudicación (IVA INCLUIDO)]]</f>
        <v>#VALUE!</v>
      </c>
      <c r="W1222" s="137"/>
    </row>
    <row r="1223" spans="19:23">
      <c r="S1223" s="203" t="e">
        <f>Tabla13[[#This Row],[Título del contrato]]&amp;Tabla13[[#This Row],[Nº Expediente de la plataforma de contratación]]</f>
        <v>#VALUE!</v>
      </c>
      <c r="T1223" s="208" t="e">
        <f>Tabla13[[#This Row],[Nº Expediente de la plataforma de contratación]]</f>
        <v>#VALUE!</v>
      </c>
      <c r="U1223" s="134" t="e">
        <f>Tabla13[[#This Row],[Importe IVA ]]</f>
        <v>#VALUE!</v>
      </c>
      <c r="V1223" s="134" t="e">
        <f>Tabla13[[#This Row],[Importe de adjudicación (IVA INCLUIDO)]]</f>
        <v>#VALUE!</v>
      </c>
      <c r="W1223" s="137"/>
    </row>
    <row r="1224" spans="19:23">
      <c r="S1224" s="203" t="e">
        <f>Tabla13[[#This Row],[Título del contrato]]&amp;Tabla13[[#This Row],[Nº Expediente de la plataforma de contratación]]</f>
        <v>#VALUE!</v>
      </c>
      <c r="T1224" s="208" t="e">
        <f>Tabla13[[#This Row],[Nº Expediente de la plataforma de contratación]]</f>
        <v>#VALUE!</v>
      </c>
      <c r="U1224" s="134" t="e">
        <f>Tabla13[[#This Row],[Importe IVA ]]</f>
        <v>#VALUE!</v>
      </c>
      <c r="V1224" s="134" t="e">
        <f>Tabla13[[#This Row],[Importe de adjudicación (IVA INCLUIDO)]]</f>
        <v>#VALUE!</v>
      </c>
      <c r="W1224" s="137"/>
    </row>
    <row r="1225" spans="19:23">
      <c r="S1225" s="203" t="e">
        <f>Tabla13[[#This Row],[Título del contrato]]&amp;Tabla13[[#This Row],[Nº Expediente de la plataforma de contratación]]</f>
        <v>#VALUE!</v>
      </c>
      <c r="T1225" s="208" t="e">
        <f>Tabla13[[#This Row],[Nº Expediente de la plataforma de contratación]]</f>
        <v>#VALUE!</v>
      </c>
      <c r="U1225" s="134" t="e">
        <f>Tabla13[[#This Row],[Importe IVA ]]</f>
        <v>#VALUE!</v>
      </c>
      <c r="V1225" s="134" t="e">
        <f>Tabla13[[#This Row],[Importe de adjudicación (IVA INCLUIDO)]]</f>
        <v>#VALUE!</v>
      </c>
      <c r="W1225" s="137"/>
    </row>
    <row r="1226" spans="19:23">
      <c r="S1226" s="203" t="e">
        <f>Tabla13[[#This Row],[Título del contrato]]&amp;Tabla13[[#This Row],[Nº Expediente de la plataforma de contratación]]</f>
        <v>#VALUE!</v>
      </c>
      <c r="T1226" s="208" t="e">
        <f>Tabla13[[#This Row],[Nº Expediente de la plataforma de contratación]]</f>
        <v>#VALUE!</v>
      </c>
      <c r="U1226" s="134" t="e">
        <f>Tabla13[[#This Row],[Importe IVA ]]</f>
        <v>#VALUE!</v>
      </c>
      <c r="V1226" s="134" t="e">
        <f>Tabla13[[#This Row],[Importe de adjudicación (IVA INCLUIDO)]]</f>
        <v>#VALUE!</v>
      </c>
      <c r="W1226" s="137"/>
    </row>
    <row r="1227" spans="19:23">
      <c r="S1227" s="203" t="e">
        <f>Tabla13[[#This Row],[Título del contrato]]&amp;Tabla13[[#This Row],[Nº Expediente de la plataforma de contratación]]</f>
        <v>#VALUE!</v>
      </c>
      <c r="T1227" s="208" t="e">
        <f>Tabla13[[#This Row],[Nº Expediente de la plataforma de contratación]]</f>
        <v>#VALUE!</v>
      </c>
      <c r="U1227" s="134" t="e">
        <f>Tabla13[[#This Row],[Importe IVA ]]</f>
        <v>#VALUE!</v>
      </c>
      <c r="V1227" s="134" t="e">
        <f>Tabla13[[#This Row],[Importe de adjudicación (IVA INCLUIDO)]]</f>
        <v>#VALUE!</v>
      </c>
      <c r="W1227" s="137"/>
    </row>
    <row r="1228" spans="19:23">
      <c r="S1228" s="203" t="e">
        <f>Tabla13[[#This Row],[Título del contrato]]&amp;Tabla13[[#This Row],[Nº Expediente de la plataforma de contratación]]</f>
        <v>#VALUE!</v>
      </c>
      <c r="T1228" s="208" t="e">
        <f>Tabla13[[#This Row],[Nº Expediente de la plataforma de contratación]]</f>
        <v>#VALUE!</v>
      </c>
      <c r="U1228" s="134" t="e">
        <f>Tabla13[[#This Row],[Importe IVA ]]</f>
        <v>#VALUE!</v>
      </c>
      <c r="V1228" s="134" t="e">
        <f>Tabla13[[#This Row],[Importe de adjudicación (IVA INCLUIDO)]]</f>
        <v>#VALUE!</v>
      </c>
      <c r="W1228" s="137"/>
    </row>
    <row r="1229" spans="19:23">
      <c r="S1229" s="203" t="e">
        <f>Tabla13[[#This Row],[Título del contrato]]&amp;Tabla13[[#This Row],[Nº Expediente de la plataforma de contratación]]</f>
        <v>#VALUE!</v>
      </c>
      <c r="T1229" s="208" t="e">
        <f>Tabla13[[#This Row],[Nº Expediente de la plataforma de contratación]]</f>
        <v>#VALUE!</v>
      </c>
      <c r="U1229" s="134" t="e">
        <f>Tabla13[[#This Row],[Importe IVA ]]</f>
        <v>#VALUE!</v>
      </c>
      <c r="V1229" s="134" t="e">
        <f>Tabla13[[#This Row],[Importe de adjudicación (IVA INCLUIDO)]]</f>
        <v>#VALUE!</v>
      </c>
      <c r="W1229" s="137"/>
    </row>
    <row r="1230" spans="19:23">
      <c r="S1230" s="203" t="e">
        <f>Tabla13[[#This Row],[Título del contrato]]&amp;Tabla13[[#This Row],[Nº Expediente de la plataforma de contratación]]</f>
        <v>#VALUE!</v>
      </c>
      <c r="T1230" s="208" t="e">
        <f>Tabla13[[#This Row],[Nº Expediente de la plataforma de contratación]]</f>
        <v>#VALUE!</v>
      </c>
      <c r="U1230" s="134" t="e">
        <f>Tabla13[[#This Row],[Importe IVA ]]</f>
        <v>#VALUE!</v>
      </c>
      <c r="V1230" s="134" t="e">
        <f>Tabla13[[#This Row],[Importe de adjudicación (IVA INCLUIDO)]]</f>
        <v>#VALUE!</v>
      </c>
      <c r="W1230" s="137"/>
    </row>
    <row r="1231" spans="19:23">
      <c r="S1231" s="203" t="e">
        <f>Tabla13[[#This Row],[Título del contrato]]&amp;Tabla13[[#This Row],[Nº Expediente de la plataforma de contratación]]</f>
        <v>#VALUE!</v>
      </c>
      <c r="T1231" s="208" t="e">
        <f>Tabla13[[#This Row],[Nº Expediente de la plataforma de contratación]]</f>
        <v>#VALUE!</v>
      </c>
      <c r="U1231" s="134" t="e">
        <f>Tabla13[[#This Row],[Importe IVA ]]</f>
        <v>#VALUE!</v>
      </c>
      <c r="V1231" s="134" t="e">
        <f>Tabla13[[#This Row],[Importe de adjudicación (IVA INCLUIDO)]]</f>
        <v>#VALUE!</v>
      </c>
      <c r="W1231" s="137"/>
    </row>
    <row r="1232" spans="19:23">
      <c r="S1232" s="203" t="e">
        <f>Tabla13[[#This Row],[Título del contrato]]&amp;Tabla13[[#This Row],[Nº Expediente de la plataforma de contratación]]</f>
        <v>#VALUE!</v>
      </c>
      <c r="T1232" s="208" t="e">
        <f>Tabla13[[#This Row],[Nº Expediente de la plataforma de contratación]]</f>
        <v>#VALUE!</v>
      </c>
      <c r="U1232" s="134" t="e">
        <f>Tabla13[[#This Row],[Importe IVA ]]</f>
        <v>#VALUE!</v>
      </c>
      <c r="V1232" s="134" t="e">
        <f>Tabla13[[#This Row],[Importe de adjudicación (IVA INCLUIDO)]]</f>
        <v>#VALUE!</v>
      </c>
      <c r="W1232" s="137"/>
    </row>
    <row r="1233" spans="19:23">
      <c r="S1233" s="203" t="e">
        <f>Tabla13[[#This Row],[Título del contrato]]&amp;Tabla13[[#This Row],[Nº Expediente de la plataforma de contratación]]</f>
        <v>#VALUE!</v>
      </c>
      <c r="T1233" s="208" t="e">
        <f>Tabla13[[#This Row],[Nº Expediente de la plataforma de contratación]]</f>
        <v>#VALUE!</v>
      </c>
      <c r="U1233" s="134" t="e">
        <f>Tabla13[[#This Row],[Importe IVA ]]</f>
        <v>#VALUE!</v>
      </c>
      <c r="V1233" s="134" t="e">
        <f>Tabla13[[#This Row],[Importe de adjudicación (IVA INCLUIDO)]]</f>
        <v>#VALUE!</v>
      </c>
      <c r="W1233" s="137"/>
    </row>
    <row r="1234" spans="19:23">
      <c r="S1234" s="203" t="e">
        <f>Tabla13[[#This Row],[Título del contrato]]&amp;Tabla13[[#This Row],[Nº Expediente de la plataforma de contratación]]</f>
        <v>#VALUE!</v>
      </c>
      <c r="T1234" s="208" t="e">
        <f>Tabla13[[#This Row],[Nº Expediente de la plataforma de contratación]]</f>
        <v>#VALUE!</v>
      </c>
      <c r="U1234" s="134" t="e">
        <f>Tabla13[[#This Row],[Importe IVA ]]</f>
        <v>#VALUE!</v>
      </c>
      <c r="V1234" s="134" t="e">
        <f>Tabla13[[#This Row],[Importe de adjudicación (IVA INCLUIDO)]]</f>
        <v>#VALUE!</v>
      </c>
      <c r="W1234" s="137"/>
    </row>
    <row r="1235" spans="19:23">
      <c r="S1235" s="203" t="e">
        <f>Tabla13[[#This Row],[Título del contrato]]&amp;Tabla13[[#This Row],[Nº Expediente de la plataforma de contratación]]</f>
        <v>#VALUE!</v>
      </c>
      <c r="T1235" s="208" t="e">
        <f>Tabla13[[#This Row],[Nº Expediente de la plataforma de contratación]]</f>
        <v>#VALUE!</v>
      </c>
      <c r="U1235" s="134" t="e">
        <f>Tabla13[[#This Row],[Importe IVA ]]</f>
        <v>#VALUE!</v>
      </c>
      <c r="V1235" s="134" t="e">
        <f>Tabla13[[#This Row],[Importe de adjudicación (IVA INCLUIDO)]]</f>
        <v>#VALUE!</v>
      </c>
      <c r="W1235" s="137"/>
    </row>
    <row r="1236" spans="19:23">
      <c r="S1236" s="203" t="e">
        <f>Tabla13[[#This Row],[Título del contrato]]&amp;Tabla13[[#This Row],[Nº Expediente de la plataforma de contratación]]</f>
        <v>#VALUE!</v>
      </c>
      <c r="T1236" s="208" t="e">
        <f>Tabla13[[#This Row],[Nº Expediente de la plataforma de contratación]]</f>
        <v>#VALUE!</v>
      </c>
      <c r="U1236" s="134" t="e">
        <f>Tabla13[[#This Row],[Importe IVA ]]</f>
        <v>#VALUE!</v>
      </c>
      <c r="V1236" s="134" t="e">
        <f>Tabla13[[#This Row],[Importe de adjudicación (IVA INCLUIDO)]]</f>
        <v>#VALUE!</v>
      </c>
      <c r="W1236" s="137"/>
    </row>
    <row r="1237" spans="19:23">
      <c r="S1237" s="203" t="e">
        <f>Tabla13[[#This Row],[Título del contrato]]&amp;Tabla13[[#This Row],[Nº Expediente de la plataforma de contratación]]</f>
        <v>#VALUE!</v>
      </c>
      <c r="T1237" s="208" t="e">
        <f>Tabla13[[#This Row],[Nº Expediente de la plataforma de contratación]]</f>
        <v>#VALUE!</v>
      </c>
      <c r="U1237" s="134" t="e">
        <f>Tabla13[[#This Row],[Importe IVA ]]</f>
        <v>#VALUE!</v>
      </c>
      <c r="V1237" s="134" t="e">
        <f>Tabla13[[#This Row],[Importe de adjudicación (IVA INCLUIDO)]]</f>
        <v>#VALUE!</v>
      </c>
      <c r="W1237" s="137"/>
    </row>
    <row r="1238" spans="19:23">
      <c r="S1238" s="203" t="e">
        <f>Tabla13[[#This Row],[Título del contrato]]&amp;Tabla13[[#This Row],[Nº Expediente de la plataforma de contratación]]</f>
        <v>#VALUE!</v>
      </c>
      <c r="T1238" s="208" t="e">
        <f>Tabla13[[#This Row],[Nº Expediente de la plataforma de contratación]]</f>
        <v>#VALUE!</v>
      </c>
      <c r="U1238" s="134" t="e">
        <f>Tabla13[[#This Row],[Importe IVA ]]</f>
        <v>#VALUE!</v>
      </c>
      <c r="V1238" s="134" t="e">
        <f>Tabla13[[#This Row],[Importe de adjudicación (IVA INCLUIDO)]]</f>
        <v>#VALUE!</v>
      </c>
      <c r="W1238" s="137"/>
    </row>
    <row r="1239" spans="19:23">
      <c r="S1239" s="203" t="e">
        <f>Tabla13[[#This Row],[Título del contrato]]&amp;Tabla13[[#This Row],[Nº Expediente de la plataforma de contratación]]</f>
        <v>#VALUE!</v>
      </c>
      <c r="T1239" s="208" t="e">
        <f>Tabla13[[#This Row],[Nº Expediente de la plataforma de contratación]]</f>
        <v>#VALUE!</v>
      </c>
      <c r="U1239" s="134" t="e">
        <f>Tabla13[[#This Row],[Importe IVA ]]</f>
        <v>#VALUE!</v>
      </c>
      <c r="V1239" s="134" t="e">
        <f>Tabla13[[#This Row],[Importe de adjudicación (IVA INCLUIDO)]]</f>
        <v>#VALUE!</v>
      </c>
      <c r="W1239" s="137"/>
    </row>
    <row r="1240" spans="19:23">
      <c r="S1240" s="203" t="e">
        <f>Tabla13[[#This Row],[Título del contrato]]&amp;Tabla13[[#This Row],[Nº Expediente de la plataforma de contratación]]</f>
        <v>#VALUE!</v>
      </c>
      <c r="T1240" s="208" t="e">
        <f>Tabla13[[#This Row],[Nº Expediente de la plataforma de contratación]]</f>
        <v>#VALUE!</v>
      </c>
      <c r="U1240" s="134" t="e">
        <f>Tabla13[[#This Row],[Importe IVA ]]</f>
        <v>#VALUE!</v>
      </c>
      <c r="V1240" s="134" t="e">
        <f>Tabla13[[#This Row],[Importe de adjudicación (IVA INCLUIDO)]]</f>
        <v>#VALUE!</v>
      </c>
      <c r="W1240" s="137"/>
    </row>
    <row r="1241" spans="19:23">
      <c r="S1241" s="203" t="e">
        <f>Tabla13[[#This Row],[Título del contrato]]&amp;Tabla13[[#This Row],[Nº Expediente de la plataforma de contratación]]</f>
        <v>#VALUE!</v>
      </c>
      <c r="T1241" s="208" t="e">
        <f>Tabla13[[#This Row],[Nº Expediente de la plataforma de contratación]]</f>
        <v>#VALUE!</v>
      </c>
      <c r="U1241" s="134" t="e">
        <f>Tabla13[[#This Row],[Importe IVA ]]</f>
        <v>#VALUE!</v>
      </c>
      <c r="V1241" s="134" t="e">
        <f>Tabla13[[#This Row],[Importe de adjudicación (IVA INCLUIDO)]]</f>
        <v>#VALUE!</v>
      </c>
      <c r="W1241" s="137"/>
    </row>
    <row r="1242" spans="19:23">
      <c r="S1242" s="203" t="e">
        <f>Tabla13[[#This Row],[Título del contrato]]&amp;Tabla13[[#This Row],[Nº Expediente de la plataforma de contratación]]</f>
        <v>#VALUE!</v>
      </c>
      <c r="T1242" s="208" t="e">
        <f>Tabla13[[#This Row],[Nº Expediente de la plataforma de contratación]]</f>
        <v>#VALUE!</v>
      </c>
      <c r="U1242" s="134" t="e">
        <f>Tabla13[[#This Row],[Importe IVA ]]</f>
        <v>#VALUE!</v>
      </c>
      <c r="V1242" s="134" t="e">
        <f>Tabla13[[#This Row],[Importe de adjudicación (IVA INCLUIDO)]]</f>
        <v>#VALUE!</v>
      </c>
      <c r="W1242" s="137"/>
    </row>
    <row r="1243" spans="19:23">
      <c r="S1243" s="203" t="e">
        <f>Tabla13[[#This Row],[Título del contrato]]&amp;Tabla13[[#This Row],[Nº Expediente de la plataforma de contratación]]</f>
        <v>#VALUE!</v>
      </c>
      <c r="T1243" s="208" t="e">
        <f>Tabla13[[#This Row],[Nº Expediente de la plataforma de contratación]]</f>
        <v>#VALUE!</v>
      </c>
      <c r="U1243" s="134" t="e">
        <f>Tabla13[[#This Row],[Importe IVA ]]</f>
        <v>#VALUE!</v>
      </c>
      <c r="V1243" s="134" t="e">
        <f>Tabla13[[#This Row],[Importe de adjudicación (IVA INCLUIDO)]]</f>
        <v>#VALUE!</v>
      </c>
      <c r="W1243" s="137"/>
    </row>
    <row r="1244" spans="19:23">
      <c r="S1244" s="203" t="e">
        <f>Tabla13[[#This Row],[Título del contrato]]&amp;Tabla13[[#This Row],[Nº Expediente de la plataforma de contratación]]</f>
        <v>#VALUE!</v>
      </c>
      <c r="T1244" s="208" t="e">
        <f>Tabla13[[#This Row],[Nº Expediente de la plataforma de contratación]]</f>
        <v>#VALUE!</v>
      </c>
      <c r="U1244" s="134" t="e">
        <f>Tabla13[[#This Row],[Importe IVA ]]</f>
        <v>#VALUE!</v>
      </c>
      <c r="V1244" s="134" t="e">
        <f>Tabla13[[#This Row],[Importe de adjudicación (IVA INCLUIDO)]]</f>
        <v>#VALUE!</v>
      </c>
      <c r="W1244" s="137"/>
    </row>
    <row r="1245" spans="19:23">
      <c r="S1245" s="203" t="e">
        <f>Tabla13[[#This Row],[Título del contrato]]&amp;Tabla13[[#This Row],[Nº Expediente de la plataforma de contratación]]</f>
        <v>#VALUE!</v>
      </c>
      <c r="T1245" s="208" t="e">
        <f>Tabla13[[#This Row],[Nº Expediente de la plataforma de contratación]]</f>
        <v>#VALUE!</v>
      </c>
      <c r="U1245" s="134" t="e">
        <f>Tabla13[[#This Row],[Importe IVA ]]</f>
        <v>#VALUE!</v>
      </c>
      <c r="V1245" s="134" t="e">
        <f>Tabla13[[#This Row],[Importe de adjudicación (IVA INCLUIDO)]]</f>
        <v>#VALUE!</v>
      </c>
      <c r="W1245" s="137"/>
    </row>
    <row r="1246" spans="19:23">
      <c r="S1246" s="203" t="e">
        <f>Tabla13[[#This Row],[Título del contrato]]&amp;Tabla13[[#This Row],[Nº Expediente de la plataforma de contratación]]</f>
        <v>#VALUE!</v>
      </c>
      <c r="T1246" s="208" t="e">
        <f>Tabla13[[#This Row],[Nº Expediente de la plataforma de contratación]]</f>
        <v>#VALUE!</v>
      </c>
      <c r="U1246" s="134" t="e">
        <f>Tabla13[[#This Row],[Importe IVA ]]</f>
        <v>#VALUE!</v>
      </c>
      <c r="V1246" s="134" t="e">
        <f>Tabla13[[#This Row],[Importe de adjudicación (IVA INCLUIDO)]]</f>
        <v>#VALUE!</v>
      </c>
      <c r="W1246" s="137"/>
    </row>
    <row r="1247" spans="19:23">
      <c r="S1247" s="203" t="e">
        <f>Tabla13[[#This Row],[Título del contrato]]&amp;Tabla13[[#This Row],[Nº Expediente de la plataforma de contratación]]</f>
        <v>#VALUE!</v>
      </c>
      <c r="T1247" s="208" t="e">
        <f>Tabla13[[#This Row],[Nº Expediente de la plataforma de contratación]]</f>
        <v>#VALUE!</v>
      </c>
      <c r="U1247" s="134" t="e">
        <f>Tabla13[[#This Row],[Importe IVA ]]</f>
        <v>#VALUE!</v>
      </c>
      <c r="V1247" s="134" t="e">
        <f>Tabla13[[#This Row],[Importe de adjudicación (IVA INCLUIDO)]]</f>
        <v>#VALUE!</v>
      </c>
      <c r="W1247" s="137"/>
    </row>
    <row r="1248" spans="19:23">
      <c r="S1248" s="203" t="e">
        <f>Tabla13[[#This Row],[Título del contrato]]&amp;Tabla13[[#This Row],[Nº Expediente de la plataforma de contratación]]</f>
        <v>#VALUE!</v>
      </c>
      <c r="T1248" s="208" t="e">
        <f>Tabla13[[#This Row],[Nº Expediente de la plataforma de contratación]]</f>
        <v>#VALUE!</v>
      </c>
      <c r="U1248" s="134" t="e">
        <f>Tabla13[[#This Row],[Importe IVA ]]</f>
        <v>#VALUE!</v>
      </c>
      <c r="V1248" s="134" t="e">
        <f>Tabla13[[#This Row],[Importe de adjudicación (IVA INCLUIDO)]]</f>
        <v>#VALUE!</v>
      </c>
      <c r="W1248" s="137"/>
    </row>
    <row r="1249" spans="19:23">
      <c r="S1249" s="203" t="e">
        <f>Tabla13[[#This Row],[Título del contrato]]&amp;Tabla13[[#This Row],[Nº Expediente de la plataforma de contratación]]</f>
        <v>#VALUE!</v>
      </c>
      <c r="T1249" s="208" t="e">
        <f>Tabla13[[#This Row],[Nº Expediente de la plataforma de contratación]]</f>
        <v>#VALUE!</v>
      </c>
      <c r="U1249" s="134" t="e">
        <f>Tabla13[[#This Row],[Importe IVA ]]</f>
        <v>#VALUE!</v>
      </c>
      <c r="V1249" s="134" t="e">
        <f>Tabla13[[#This Row],[Importe de adjudicación (IVA INCLUIDO)]]</f>
        <v>#VALUE!</v>
      </c>
      <c r="W1249" s="137"/>
    </row>
    <row r="1250" spans="19:23">
      <c r="S1250" s="203" t="e">
        <f>Tabla13[[#This Row],[Título del contrato]]&amp;Tabla13[[#This Row],[Nº Expediente de la plataforma de contratación]]</f>
        <v>#VALUE!</v>
      </c>
      <c r="T1250" s="208" t="e">
        <f>Tabla13[[#This Row],[Nº Expediente de la plataforma de contratación]]</f>
        <v>#VALUE!</v>
      </c>
      <c r="U1250" s="134" t="e">
        <f>Tabla13[[#This Row],[Importe IVA ]]</f>
        <v>#VALUE!</v>
      </c>
      <c r="V1250" s="134" t="e">
        <f>Tabla13[[#This Row],[Importe de adjudicación (IVA INCLUIDO)]]</f>
        <v>#VALUE!</v>
      </c>
      <c r="W1250" s="137"/>
    </row>
    <row r="1251" spans="19:23">
      <c r="S1251" s="203" t="e">
        <f>Tabla13[[#This Row],[Título del contrato]]&amp;Tabla13[[#This Row],[Nº Expediente de la plataforma de contratación]]</f>
        <v>#VALUE!</v>
      </c>
      <c r="T1251" s="208" t="e">
        <f>Tabla13[[#This Row],[Nº Expediente de la plataforma de contratación]]</f>
        <v>#VALUE!</v>
      </c>
      <c r="U1251" s="134" t="e">
        <f>Tabla13[[#This Row],[Importe IVA ]]</f>
        <v>#VALUE!</v>
      </c>
      <c r="V1251" s="134" t="e">
        <f>Tabla13[[#This Row],[Importe de adjudicación (IVA INCLUIDO)]]</f>
        <v>#VALUE!</v>
      </c>
      <c r="W1251" s="137"/>
    </row>
    <row r="1252" spans="19:23">
      <c r="S1252" s="203" t="e">
        <f>Tabla13[[#This Row],[Título del contrato]]&amp;Tabla13[[#This Row],[Nº Expediente de la plataforma de contratación]]</f>
        <v>#VALUE!</v>
      </c>
      <c r="T1252" s="208" t="e">
        <f>Tabla13[[#This Row],[Nº Expediente de la plataforma de contratación]]</f>
        <v>#VALUE!</v>
      </c>
      <c r="U1252" s="134" t="e">
        <f>Tabla13[[#This Row],[Importe IVA ]]</f>
        <v>#VALUE!</v>
      </c>
      <c r="V1252" s="134" t="e">
        <f>Tabla13[[#This Row],[Importe de adjudicación (IVA INCLUIDO)]]</f>
        <v>#VALUE!</v>
      </c>
      <c r="W1252" s="137"/>
    </row>
    <row r="1253" spans="19:23">
      <c r="S1253" s="203" t="e">
        <f>Tabla13[[#This Row],[Título del contrato]]&amp;Tabla13[[#This Row],[Nº Expediente de la plataforma de contratación]]</f>
        <v>#VALUE!</v>
      </c>
      <c r="T1253" s="208" t="e">
        <f>Tabla13[[#This Row],[Nº Expediente de la plataforma de contratación]]</f>
        <v>#VALUE!</v>
      </c>
      <c r="U1253" s="134" t="e">
        <f>Tabla13[[#This Row],[Importe IVA ]]</f>
        <v>#VALUE!</v>
      </c>
      <c r="V1253" s="134" t="e">
        <f>Tabla13[[#This Row],[Importe de adjudicación (IVA INCLUIDO)]]</f>
        <v>#VALUE!</v>
      </c>
      <c r="W1253" s="137"/>
    </row>
    <row r="1254" spans="19:23">
      <c r="S1254" s="203" t="e">
        <f>Tabla13[[#This Row],[Título del contrato]]&amp;Tabla13[[#This Row],[Nº Expediente de la plataforma de contratación]]</f>
        <v>#VALUE!</v>
      </c>
      <c r="T1254" s="208" t="e">
        <f>Tabla13[[#This Row],[Nº Expediente de la plataforma de contratación]]</f>
        <v>#VALUE!</v>
      </c>
      <c r="U1254" s="134" t="e">
        <f>Tabla13[[#This Row],[Importe IVA ]]</f>
        <v>#VALUE!</v>
      </c>
      <c r="V1254" s="134" t="e">
        <f>Tabla13[[#This Row],[Importe de adjudicación (IVA INCLUIDO)]]</f>
        <v>#VALUE!</v>
      </c>
      <c r="W1254" s="137"/>
    </row>
    <row r="1255" spans="19:23">
      <c r="S1255" s="203" t="e">
        <f>Tabla13[[#This Row],[Título del contrato]]&amp;Tabla13[[#This Row],[Nº Expediente de la plataforma de contratación]]</f>
        <v>#VALUE!</v>
      </c>
      <c r="T1255" s="208" t="e">
        <f>Tabla13[[#This Row],[Nº Expediente de la plataforma de contratación]]</f>
        <v>#VALUE!</v>
      </c>
      <c r="U1255" s="134" t="e">
        <f>Tabla13[[#This Row],[Importe IVA ]]</f>
        <v>#VALUE!</v>
      </c>
      <c r="V1255" s="134" t="e">
        <f>Tabla13[[#This Row],[Importe de adjudicación (IVA INCLUIDO)]]</f>
        <v>#VALUE!</v>
      </c>
      <c r="W1255" s="137"/>
    </row>
    <row r="1256" spans="19:23">
      <c r="S1256" s="203" t="e">
        <f>Tabla13[[#This Row],[Título del contrato]]&amp;Tabla13[[#This Row],[Nº Expediente de la plataforma de contratación]]</f>
        <v>#VALUE!</v>
      </c>
      <c r="T1256" s="208" t="e">
        <f>Tabla13[[#This Row],[Nº Expediente de la plataforma de contratación]]</f>
        <v>#VALUE!</v>
      </c>
      <c r="U1256" s="134" t="e">
        <f>Tabla13[[#This Row],[Importe IVA ]]</f>
        <v>#VALUE!</v>
      </c>
      <c r="V1256" s="134" t="e">
        <f>Tabla13[[#This Row],[Importe de adjudicación (IVA INCLUIDO)]]</f>
        <v>#VALUE!</v>
      </c>
      <c r="W1256" s="137"/>
    </row>
    <row r="1257" spans="19:23">
      <c r="S1257" s="203" t="e">
        <f>Tabla13[[#This Row],[Título del contrato]]&amp;Tabla13[[#This Row],[Nº Expediente de la plataforma de contratación]]</f>
        <v>#VALUE!</v>
      </c>
      <c r="T1257" s="208" t="e">
        <f>Tabla13[[#This Row],[Nº Expediente de la plataforma de contratación]]</f>
        <v>#VALUE!</v>
      </c>
      <c r="U1257" s="134" t="e">
        <f>Tabla13[[#This Row],[Importe IVA ]]</f>
        <v>#VALUE!</v>
      </c>
      <c r="V1257" s="134" t="e">
        <f>Tabla13[[#This Row],[Importe de adjudicación (IVA INCLUIDO)]]</f>
        <v>#VALUE!</v>
      </c>
      <c r="W1257" s="137"/>
    </row>
    <row r="1258" spans="19:23">
      <c r="S1258" s="203" t="e">
        <f>Tabla13[[#This Row],[Título del contrato]]&amp;Tabla13[[#This Row],[Nº Expediente de la plataforma de contratación]]</f>
        <v>#VALUE!</v>
      </c>
      <c r="T1258" s="208" t="e">
        <f>Tabla13[[#This Row],[Nº Expediente de la plataforma de contratación]]</f>
        <v>#VALUE!</v>
      </c>
      <c r="U1258" s="134" t="e">
        <f>Tabla13[[#This Row],[Importe IVA ]]</f>
        <v>#VALUE!</v>
      </c>
      <c r="V1258" s="134" t="e">
        <f>Tabla13[[#This Row],[Importe de adjudicación (IVA INCLUIDO)]]</f>
        <v>#VALUE!</v>
      </c>
      <c r="W1258" s="137"/>
    </row>
    <row r="1259" spans="19:23">
      <c r="S1259" s="203" t="e">
        <f>Tabla13[[#This Row],[Título del contrato]]&amp;Tabla13[[#This Row],[Nº Expediente de la plataforma de contratación]]</f>
        <v>#VALUE!</v>
      </c>
      <c r="T1259" s="208" t="e">
        <f>Tabla13[[#This Row],[Nº Expediente de la plataforma de contratación]]</f>
        <v>#VALUE!</v>
      </c>
      <c r="U1259" s="134" t="e">
        <f>Tabla13[[#This Row],[Importe IVA ]]</f>
        <v>#VALUE!</v>
      </c>
      <c r="V1259" s="134" t="e">
        <f>Tabla13[[#This Row],[Importe de adjudicación (IVA INCLUIDO)]]</f>
        <v>#VALUE!</v>
      </c>
      <c r="W1259" s="137"/>
    </row>
    <row r="1260" spans="19:23">
      <c r="S1260" s="203" t="e">
        <f>Tabla13[[#This Row],[Título del contrato]]&amp;Tabla13[[#This Row],[Nº Expediente de la plataforma de contratación]]</f>
        <v>#VALUE!</v>
      </c>
      <c r="T1260" s="208" t="e">
        <f>Tabla13[[#This Row],[Nº Expediente de la plataforma de contratación]]</f>
        <v>#VALUE!</v>
      </c>
      <c r="U1260" s="134" t="e">
        <f>Tabla13[[#This Row],[Importe IVA ]]</f>
        <v>#VALUE!</v>
      </c>
      <c r="V1260" s="134" t="e">
        <f>Tabla13[[#This Row],[Importe de adjudicación (IVA INCLUIDO)]]</f>
        <v>#VALUE!</v>
      </c>
      <c r="W1260" s="137"/>
    </row>
    <row r="1261" spans="19:23">
      <c r="S1261" s="203" t="e">
        <f>Tabla13[[#This Row],[Título del contrato]]&amp;Tabla13[[#This Row],[Nº Expediente de la plataforma de contratación]]</f>
        <v>#VALUE!</v>
      </c>
      <c r="T1261" s="208" t="e">
        <f>Tabla13[[#This Row],[Nº Expediente de la plataforma de contratación]]</f>
        <v>#VALUE!</v>
      </c>
      <c r="U1261" s="134" t="e">
        <f>Tabla13[[#This Row],[Importe IVA ]]</f>
        <v>#VALUE!</v>
      </c>
      <c r="V1261" s="134" t="e">
        <f>Tabla13[[#This Row],[Importe de adjudicación (IVA INCLUIDO)]]</f>
        <v>#VALUE!</v>
      </c>
      <c r="W1261" s="137"/>
    </row>
    <row r="1262" spans="19:23">
      <c r="S1262" s="203" t="e">
        <f>Tabla13[[#This Row],[Título del contrato]]&amp;Tabla13[[#This Row],[Nº Expediente de la plataforma de contratación]]</f>
        <v>#VALUE!</v>
      </c>
      <c r="T1262" s="208" t="e">
        <f>Tabla13[[#This Row],[Nº Expediente de la plataforma de contratación]]</f>
        <v>#VALUE!</v>
      </c>
      <c r="U1262" s="134" t="e">
        <f>Tabla13[[#This Row],[Importe IVA ]]</f>
        <v>#VALUE!</v>
      </c>
      <c r="V1262" s="134" t="e">
        <f>Tabla13[[#This Row],[Importe de adjudicación (IVA INCLUIDO)]]</f>
        <v>#VALUE!</v>
      </c>
      <c r="W1262" s="137"/>
    </row>
    <row r="1263" spans="19:23">
      <c r="S1263" s="203" t="e">
        <f>Tabla13[[#This Row],[Título del contrato]]&amp;Tabla13[[#This Row],[Nº Expediente de la plataforma de contratación]]</f>
        <v>#VALUE!</v>
      </c>
      <c r="T1263" s="208" t="e">
        <f>Tabla13[[#This Row],[Nº Expediente de la plataforma de contratación]]</f>
        <v>#VALUE!</v>
      </c>
      <c r="U1263" s="134" t="e">
        <f>Tabla13[[#This Row],[Importe IVA ]]</f>
        <v>#VALUE!</v>
      </c>
      <c r="V1263" s="134" t="e">
        <f>Tabla13[[#This Row],[Importe de adjudicación (IVA INCLUIDO)]]</f>
        <v>#VALUE!</v>
      </c>
      <c r="W1263" s="137"/>
    </row>
    <row r="1264" spans="19:23">
      <c r="S1264" s="203" t="e">
        <f>Tabla13[[#This Row],[Título del contrato]]&amp;Tabla13[[#This Row],[Nº Expediente de la plataforma de contratación]]</f>
        <v>#VALUE!</v>
      </c>
      <c r="T1264" s="208" t="e">
        <f>Tabla13[[#This Row],[Nº Expediente de la plataforma de contratación]]</f>
        <v>#VALUE!</v>
      </c>
      <c r="U1264" s="134" t="e">
        <f>Tabla13[[#This Row],[Importe IVA ]]</f>
        <v>#VALUE!</v>
      </c>
      <c r="V1264" s="134" t="e">
        <f>Tabla13[[#This Row],[Importe de adjudicación (IVA INCLUIDO)]]</f>
        <v>#VALUE!</v>
      </c>
      <c r="W1264" s="137"/>
    </row>
    <row r="1265" spans="19:23">
      <c r="S1265" s="203" t="e">
        <f>Tabla13[[#This Row],[Título del contrato]]&amp;Tabla13[[#This Row],[Nº Expediente de la plataforma de contratación]]</f>
        <v>#VALUE!</v>
      </c>
      <c r="T1265" s="208" t="e">
        <f>Tabla13[[#This Row],[Nº Expediente de la plataforma de contratación]]</f>
        <v>#VALUE!</v>
      </c>
      <c r="U1265" s="134" t="e">
        <f>Tabla13[[#This Row],[Importe IVA ]]</f>
        <v>#VALUE!</v>
      </c>
      <c r="V1265" s="134" t="e">
        <f>Tabla13[[#This Row],[Importe de adjudicación (IVA INCLUIDO)]]</f>
        <v>#VALUE!</v>
      </c>
      <c r="W1265" s="137"/>
    </row>
    <row r="1266" spans="19:23">
      <c r="S1266" s="203" t="e">
        <f>Tabla13[[#This Row],[Título del contrato]]&amp;Tabla13[[#This Row],[Nº Expediente de la plataforma de contratación]]</f>
        <v>#VALUE!</v>
      </c>
      <c r="T1266" s="208" t="e">
        <f>Tabla13[[#This Row],[Nº Expediente de la plataforma de contratación]]</f>
        <v>#VALUE!</v>
      </c>
      <c r="U1266" s="134" t="e">
        <f>Tabla13[[#This Row],[Importe IVA ]]</f>
        <v>#VALUE!</v>
      </c>
      <c r="V1266" s="134" t="e">
        <f>Tabla13[[#This Row],[Importe de adjudicación (IVA INCLUIDO)]]</f>
        <v>#VALUE!</v>
      </c>
      <c r="W1266" s="137"/>
    </row>
    <row r="1267" spans="19:23">
      <c r="S1267" s="203" t="e">
        <f>Tabla13[[#This Row],[Título del contrato]]&amp;Tabla13[[#This Row],[Nº Expediente de la plataforma de contratación]]</f>
        <v>#VALUE!</v>
      </c>
      <c r="T1267" s="208" t="e">
        <f>Tabla13[[#This Row],[Nº Expediente de la plataforma de contratación]]</f>
        <v>#VALUE!</v>
      </c>
      <c r="U1267" s="134" t="e">
        <f>Tabla13[[#This Row],[Importe IVA ]]</f>
        <v>#VALUE!</v>
      </c>
      <c r="V1267" s="134" t="e">
        <f>Tabla13[[#This Row],[Importe de adjudicación (IVA INCLUIDO)]]</f>
        <v>#VALUE!</v>
      </c>
      <c r="W1267" s="137"/>
    </row>
    <row r="1268" spans="19:23">
      <c r="S1268" s="203" t="e">
        <f>Tabla13[[#This Row],[Título del contrato]]&amp;Tabla13[[#This Row],[Nº Expediente de la plataforma de contratación]]</f>
        <v>#VALUE!</v>
      </c>
      <c r="T1268" s="208" t="e">
        <f>Tabla13[[#This Row],[Nº Expediente de la plataforma de contratación]]</f>
        <v>#VALUE!</v>
      </c>
      <c r="U1268" s="134" t="e">
        <f>Tabla13[[#This Row],[Importe IVA ]]</f>
        <v>#VALUE!</v>
      </c>
      <c r="V1268" s="134" t="e">
        <f>Tabla13[[#This Row],[Importe de adjudicación (IVA INCLUIDO)]]</f>
        <v>#VALUE!</v>
      </c>
      <c r="W1268" s="137"/>
    </row>
    <row r="1269" spans="19:23">
      <c r="S1269" s="203" t="e">
        <f>Tabla13[[#This Row],[Título del contrato]]&amp;Tabla13[[#This Row],[Nº Expediente de la plataforma de contratación]]</f>
        <v>#VALUE!</v>
      </c>
      <c r="T1269" s="208" t="e">
        <f>Tabla13[[#This Row],[Nº Expediente de la plataforma de contratación]]</f>
        <v>#VALUE!</v>
      </c>
      <c r="U1269" s="134" t="e">
        <f>Tabla13[[#This Row],[Importe IVA ]]</f>
        <v>#VALUE!</v>
      </c>
      <c r="V1269" s="134" t="e">
        <f>Tabla13[[#This Row],[Importe de adjudicación (IVA INCLUIDO)]]</f>
        <v>#VALUE!</v>
      </c>
      <c r="W1269" s="137"/>
    </row>
    <row r="1270" spans="19:23">
      <c r="S1270" s="203" t="e">
        <f>Tabla13[[#This Row],[Título del contrato]]&amp;Tabla13[[#This Row],[Nº Expediente de la plataforma de contratación]]</f>
        <v>#VALUE!</v>
      </c>
      <c r="T1270" s="208" t="e">
        <f>Tabla13[[#This Row],[Nº Expediente de la plataforma de contratación]]</f>
        <v>#VALUE!</v>
      </c>
      <c r="U1270" s="134" t="e">
        <f>Tabla13[[#This Row],[Importe IVA ]]</f>
        <v>#VALUE!</v>
      </c>
      <c r="V1270" s="134" t="e">
        <f>Tabla13[[#This Row],[Importe de adjudicación (IVA INCLUIDO)]]</f>
        <v>#VALUE!</v>
      </c>
      <c r="W1270" s="137"/>
    </row>
    <row r="1271" spans="19:23">
      <c r="S1271" s="203" t="e">
        <f>Tabla13[[#This Row],[Título del contrato]]&amp;Tabla13[[#This Row],[Nº Expediente de la plataforma de contratación]]</f>
        <v>#VALUE!</v>
      </c>
      <c r="T1271" s="208" t="e">
        <f>Tabla13[[#This Row],[Nº Expediente de la plataforma de contratación]]</f>
        <v>#VALUE!</v>
      </c>
      <c r="U1271" s="134" t="e">
        <f>Tabla13[[#This Row],[Importe IVA ]]</f>
        <v>#VALUE!</v>
      </c>
      <c r="V1271" s="134" t="e">
        <f>Tabla13[[#This Row],[Importe de adjudicación (IVA INCLUIDO)]]</f>
        <v>#VALUE!</v>
      </c>
      <c r="W1271" s="137"/>
    </row>
    <row r="1272" spans="19:23">
      <c r="S1272" s="203" t="e">
        <f>Tabla13[[#This Row],[Título del contrato]]&amp;Tabla13[[#This Row],[Nº Expediente de la plataforma de contratación]]</f>
        <v>#VALUE!</v>
      </c>
      <c r="T1272" s="208" t="e">
        <f>Tabla13[[#This Row],[Nº Expediente de la plataforma de contratación]]</f>
        <v>#VALUE!</v>
      </c>
      <c r="U1272" s="134" t="e">
        <f>Tabla13[[#This Row],[Importe IVA ]]</f>
        <v>#VALUE!</v>
      </c>
      <c r="V1272" s="134" t="e">
        <f>Tabla13[[#This Row],[Importe de adjudicación (IVA INCLUIDO)]]</f>
        <v>#VALUE!</v>
      </c>
      <c r="W1272" s="137"/>
    </row>
    <row r="1273" spans="19:23">
      <c r="S1273" s="203" t="e">
        <f>Tabla13[[#This Row],[Título del contrato]]&amp;Tabla13[[#This Row],[Nº Expediente de la plataforma de contratación]]</f>
        <v>#VALUE!</v>
      </c>
      <c r="T1273" s="208" t="e">
        <f>Tabla13[[#This Row],[Nº Expediente de la plataforma de contratación]]</f>
        <v>#VALUE!</v>
      </c>
      <c r="U1273" s="134" t="e">
        <f>Tabla13[[#This Row],[Importe IVA ]]</f>
        <v>#VALUE!</v>
      </c>
      <c r="V1273" s="134" t="e">
        <f>Tabla13[[#This Row],[Importe de adjudicación (IVA INCLUIDO)]]</f>
        <v>#VALUE!</v>
      </c>
      <c r="W1273" s="137"/>
    </row>
    <row r="1274" spans="19:23">
      <c r="S1274" s="203" t="e">
        <f>Tabla13[[#This Row],[Título del contrato]]&amp;Tabla13[[#This Row],[Nº Expediente de la plataforma de contratación]]</f>
        <v>#VALUE!</v>
      </c>
      <c r="T1274" s="208" t="e">
        <f>Tabla13[[#This Row],[Nº Expediente de la plataforma de contratación]]</f>
        <v>#VALUE!</v>
      </c>
      <c r="U1274" s="134" t="e">
        <f>Tabla13[[#This Row],[Importe IVA ]]</f>
        <v>#VALUE!</v>
      </c>
      <c r="V1274" s="134" t="e">
        <f>Tabla13[[#This Row],[Importe de adjudicación (IVA INCLUIDO)]]</f>
        <v>#VALUE!</v>
      </c>
      <c r="W1274" s="137"/>
    </row>
    <row r="1275" spans="19:23">
      <c r="S1275" s="203" t="e">
        <f>Tabla13[[#This Row],[Título del contrato]]&amp;Tabla13[[#This Row],[Nº Expediente de la plataforma de contratación]]</f>
        <v>#VALUE!</v>
      </c>
      <c r="T1275" s="208" t="e">
        <f>Tabla13[[#This Row],[Nº Expediente de la plataforma de contratación]]</f>
        <v>#VALUE!</v>
      </c>
      <c r="U1275" s="134" t="e">
        <f>Tabla13[[#This Row],[Importe IVA ]]</f>
        <v>#VALUE!</v>
      </c>
      <c r="V1275" s="134" t="e">
        <f>Tabla13[[#This Row],[Importe de adjudicación (IVA INCLUIDO)]]</f>
        <v>#VALUE!</v>
      </c>
      <c r="W1275" s="137"/>
    </row>
    <row r="1276" spans="19:23">
      <c r="S1276" s="203" t="e">
        <f>Tabla13[[#This Row],[Título del contrato]]&amp;Tabla13[[#This Row],[Nº Expediente de la plataforma de contratación]]</f>
        <v>#VALUE!</v>
      </c>
      <c r="T1276" s="208" t="e">
        <f>Tabla13[[#This Row],[Nº Expediente de la plataforma de contratación]]</f>
        <v>#VALUE!</v>
      </c>
      <c r="U1276" s="134" t="e">
        <f>Tabla13[[#This Row],[Importe IVA ]]</f>
        <v>#VALUE!</v>
      </c>
      <c r="V1276" s="134" t="e">
        <f>Tabla13[[#This Row],[Importe de adjudicación (IVA INCLUIDO)]]</f>
        <v>#VALUE!</v>
      </c>
      <c r="W1276" s="137"/>
    </row>
    <row r="1277" spans="19:23">
      <c r="S1277" s="203" t="e">
        <f>Tabla13[[#This Row],[Título del contrato]]&amp;Tabla13[[#This Row],[Nº Expediente de la plataforma de contratación]]</f>
        <v>#VALUE!</v>
      </c>
      <c r="T1277" s="208" t="e">
        <f>Tabla13[[#This Row],[Nº Expediente de la plataforma de contratación]]</f>
        <v>#VALUE!</v>
      </c>
      <c r="U1277" s="134" t="e">
        <f>Tabla13[[#This Row],[Importe IVA ]]</f>
        <v>#VALUE!</v>
      </c>
      <c r="V1277" s="134" t="e">
        <f>Tabla13[[#This Row],[Importe de adjudicación (IVA INCLUIDO)]]</f>
        <v>#VALUE!</v>
      </c>
      <c r="W1277" s="137"/>
    </row>
    <row r="1278" spans="19:23">
      <c r="S1278" s="203" t="e">
        <f>Tabla13[[#This Row],[Título del contrato]]&amp;Tabla13[[#This Row],[Nº Expediente de la plataforma de contratación]]</f>
        <v>#VALUE!</v>
      </c>
      <c r="T1278" s="208" t="e">
        <f>Tabla13[[#This Row],[Nº Expediente de la plataforma de contratación]]</f>
        <v>#VALUE!</v>
      </c>
      <c r="U1278" s="134" t="e">
        <f>Tabla13[[#This Row],[Importe IVA ]]</f>
        <v>#VALUE!</v>
      </c>
      <c r="V1278" s="134" t="e">
        <f>Tabla13[[#This Row],[Importe de adjudicación (IVA INCLUIDO)]]</f>
        <v>#VALUE!</v>
      </c>
      <c r="W1278" s="137"/>
    </row>
    <row r="1279" spans="19:23">
      <c r="S1279" s="203" t="e">
        <f>Tabla13[[#This Row],[Título del contrato]]&amp;Tabla13[[#This Row],[Nº Expediente de la plataforma de contratación]]</f>
        <v>#VALUE!</v>
      </c>
      <c r="T1279" s="208" t="e">
        <f>Tabla13[[#This Row],[Nº Expediente de la plataforma de contratación]]</f>
        <v>#VALUE!</v>
      </c>
      <c r="U1279" s="134" t="e">
        <f>Tabla13[[#This Row],[Importe IVA ]]</f>
        <v>#VALUE!</v>
      </c>
      <c r="V1279" s="134" t="e">
        <f>Tabla13[[#This Row],[Importe de adjudicación (IVA INCLUIDO)]]</f>
        <v>#VALUE!</v>
      </c>
      <c r="W1279" s="137"/>
    </row>
    <row r="1280" spans="19:23">
      <c r="S1280" s="203" t="e">
        <f>Tabla13[[#This Row],[Título del contrato]]&amp;Tabla13[[#This Row],[Nº Expediente de la plataforma de contratación]]</f>
        <v>#VALUE!</v>
      </c>
      <c r="T1280" s="208" t="e">
        <f>Tabla13[[#This Row],[Nº Expediente de la plataforma de contratación]]</f>
        <v>#VALUE!</v>
      </c>
      <c r="U1280" s="134" t="e">
        <f>Tabla13[[#This Row],[Importe IVA ]]</f>
        <v>#VALUE!</v>
      </c>
      <c r="V1280" s="134" t="e">
        <f>Tabla13[[#This Row],[Importe de adjudicación (IVA INCLUIDO)]]</f>
        <v>#VALUE!</v>
      </c>
      <c r="W1280" s="137"/>
    </row>
    <row r="1281" spans="19:23">
      <c r="S1281" s="203" t="e">
        <f>Tabla13[[#This Row],[Título del contrato]]&amp;Tabla13[[#This Row],[Nº Expediente de la plataforma de contratación]]</f>
        <v>#VALUE!</v>
      </c>
      <c r="T1281" s="208" t="e">
        <f>Tabla13[[#This Row],[Nº Expediente de la plataforma de contratación]]</f>
        <v>#VALUE!</v>
      </c>
      <c r="U1281" s="134" t="e">
        <f>Tabla13[[#This Row],[Importe IVA ]]</f>
        <v>#VALUE!</v>
      </c>
      <c r="V1281" s="134" t="e">
        <f>Tabla13[[#This Row],[Importe de adjudicación (IVA INCLUIDO)]]</f>
        <v>#VALUE!</v>
      </c>
      <c r="W1281" s="137"/>
    </row>
    <row r="1282" spans="19:23">
      <c r="S1282" s="203" t="e">
        <f>Tabla13[[#This Row],[Título del contrato]]&amp;Tabla13[[#This Row],[Nº Expediente de la plataforma de contratación]]</f>
        <v>#VALUE!</v>
      </c>
      <c r="T1282" s="208" t="e">
        <f>Tabla13[[#This Row],[Nº Expediente de la plataforma de contratación]]</f>
        <v>#VALUE!</v>
      </c>
      <c r="U1282" s="134" t="e">
        <f>Tabla13[[#This Row],[Importe IVA ]]</f>
        <v>#VALUE!</v>
      </c>
      <c r="V1282" s="134" t="e">
        <f>Tabla13[[#This Row],[Importe de adjudicación (IVA INCLUIDO)]]</f>
        <v>#VALUE!</v>
      </c>
      <c r="W1282" s="137"/>
    </row>
    <row r="1283" spans="19:23">
      <c r="S1283" s="203" t="e">
        <f>Tabla13[[#This Row],[Título del contrato]]&amp;Tabla13[[#This Row],[Nº Expediente de la plataforma de contratación]]</f>
        <v>#VALUE!</v>
      </c>
      <c r="T1283" s="208" t="e">
        <f>Tabla13[[#This Row],[Nº Expediente de la plataforma de contratación]]</f>
        <v>#VALUE!</v>
      </c>
      <c r="U1283" s="134" t="e">
        <f>Tabla13[[#This Row],[Importe IVA ]]</f>
        <v>#VALUE!</v>
      </c>
      <c r="V1283" s="134" t="e">
        <f>Tabla13[[#This Row],[Importe de adjudicación (IVA INCLUIDO)]]</f>
        <v>#VALUE!</v>
      </c>
      <c r="W1283" s="137"/>
    </row>
    <row r="1284" spans="19:23">
      <c r="S1284" s="203" t="e">
        <f>Tabla13[[#This Row],[Título del contrato]]&amp;Tabla13[[#This Row],[Nº Expediente de la plataforma de contratación]]</f>
        <v>#VALUE!</v>
      </c>
      <c r="T1284" s="208" t="e">
        <f>Tabla13[[#This Row],[Nº Expediente de la plataforma de contratación]]</f>
        <v>#VALUE!</v>
      </c>
      <c r="U1284" s="134" t="e">
        <f>Tabla13[[#This Row],[Importe IVA ]]</f>
        <v>#VALUE!</v>
      </c>
      <c r="V1284" s="134" t="e">
        <f>Tabla13[[#This Row],[Importe de adjudicación (IVA INCLUIDO)]]</f>
        <v>#VALUE!</v>
      </c>
      <c r="W1284" s="137"/>
    </row>
    <row r="1285" spans="19:23">
      <c r="S1285" s="203" t="e">
        <f>Tabla13[[#This Row],[Título del contrato]]&amp;Tabla13[[#This Row],[Nº Expediente de la plataforma de contratación]]</f>
        <v>#VALUE!</v>
      </c>
      <c r="T1285" s="208" t="e">
        <f>Tabla13[[#This Row],[Nº Expediente de la plataforma de contratación]]</f>
        <v>#VALUE!</v>
      </c>
      <c r="U1285" s="134" t="e">
        <f>Tabla13[[#This Row],[Importe IVA ]]</f>
        <v>#VALUE!</v>
      </c>
      <c r="V1285" s="134" t="e">
        <f>Tabla13[[#This Row],[Importe de adjudicación (IVA INCLUIDO)]]</f>
        <v>#VALUE!</v>
      </c>
      <c r="W1285" s="137"/>
    </row>
    <row r="1286" spans="19:23">
      <c r="S1286" s="203" t="e">
        <f>Tabla13[[#This Row],[Título del contrato]]&amp;Tabla13[[#This Row],[Nº Expediente de la plataforma de contratación]]</f>
        <v>#VALUE!</v>
      </c>
      <c r="T1286" s="208" t="e">
        <f>Tabla13[[#This Row],[Nº Expediente de la plataforma de contratación]]</f>
        <v>#VALUE!</v>
      </c>
      <c r="U1286" s="134" t="e">
        <f>Tabla13[[#This Row],[Importe IVA ]]</f>
        <v>#VALUE!</v>
      </c>
      <c r="V1286" s="134" t="e">
        <f>Tabla13[[#This Row],[Importe de adjudicación (IVA INCLUIDO)]]</f>
        <v>#VALUE!</v>
      </c>
      <c r="W1286" s="137"/>
    </row>
    <row r="1287" spans="19:23">
      <c r="S1287" s="203" t="e">
        <f>Tabla13[[#This Row],[Título del contrato]]&amp;Tabla13[[#This Row],[Nº Expediente de la plataforma de contratación]]</f>
        <v>#VALUE!</v>
      </c>
      <c r="T1287" s="208" t="e">
        <f>Tabla13[[#This Row],[Nº Expediente de la plataforma de contratación]]</f>
        <v>#VALUE!</v>
      </c>
      <c r="U1287" s="134" t="e">
        <f>Tabla13[[#This Row],[Importe IVA ]]</f>
        <v>#VALUE!</v>
      </c>
      <c r="V1287" s="134" t="e">
        <f>Tabla13[[#This Row],[Importe de adjudicación (IVA INCLUIDO)]]</f>
        <v>#VALUE!</v>
      </c>
      <c r="W1287" s="137"/>
    </row>
    <row r="1288" spans="19:23">
      <c r="S1288" s="203" t="e">
        <f>Tabla13[[#This Row],[Título del contrato]]&amp;Tabla13[[#This Row],[Nº Expediente de la plataforma de contratación]]</f>
        <v>#VALUE!</v>
      </c>
      <c r="T1288" s="208" t="e">
        <f>Tabla13[[#This Row],[Nº Expediente de la plataforma de contratación]]</f>
        <v>#VALUE!</v>
      </c>
      <c r="U1288" s="134" t="e">
        <f>Tabla13[[#This Row],[Importe IVA ]]</f>
        <v>#VALUE!</v>
      </c>
      <c r="V1288" s="134" t="e">
        <f>Tabla13[[#This Row],[Importe de adjudicación (IVA INCLUIDO)]]</f>
        <v>#VALUE!</v>
      </c>
      <c r="W1288" s="137"/>
    </row>
    <row r="1289" spans="19:23">
      <c r="S1289" s="203" t="e">
        <f>Tabla13[[#This Row],[Título del contrato]]&amp;Tabla13[[#This Row],[Nº Expediente de la plataforma de contratación]]</f>
        <v>#VALUE!</v>
      </c>
      <c r="T1289" s="208" t="e">
        <f>Tabla13[[#This Row],[Nº Expediente de la plataforma de contratación]]</f>
        <v>#VALUE!</v>
      </c>
      <c r="U1289" s="134" t="e">
        <f>Tabla13[[#This Row],[Importe IVA ]]</f>
        <v>#VALUE!</v>
      </c>
      <c r="V1289" s="134" t="e">
        <f>Tabla13[[#This Row],[Importe de adjudicación (IVA INCLUIDO)]]</f>
        <v>#VALUE!</v>
      </c>
      <c r="W1289" s="137"/>
    </row>
    <row r="1290" spans="19:23">
      <c r="S1290" s="203" t="e">
        <f>Tabla13[[#This Row],[Título del contrato]]&amp;Tabla13[[#This Row],[Nº Expediente de la plataforma de contratación]]</f>
        <v>#VALUE!</v>
      </c>
      <c r="T1290" s="208" t="e">
        <f>Tabla13[[#This Row],[Nº Expediente de la plataforma de contratación]]</f>
        <v>#VALUE!</v>
      </c>
      <c r="U1290" s="134" t="e">
        <f>Tabla13[[#This Row],[Importe IVA ]]</f>
        <v>#VALUE!</v>
      </c>
      <c r="V1290" s="134" t="e">
        <f>Tabla13[[#This Row],[Importe de adjudicación (IVA INCLUIDO)]]</f>
        <v>#VALUE!</v>
      </c>
      <c r="W1290" s="137"/>
    </row>
    <row r="1291" spans="19:23">
      <c r="S1291" s="203" t="e">
        <f>Tabla13[[#This Row],[Título del contrato]]&amp;Tabla13[[#This Row],[Nº Expediente de la plataforma de contratación]]</f>
        <v>#VALUE!</v>
      </c>
      <c r="T1291" s="208" t="e">
        <f>Tabla13[[#This Row],[Nº Expediente de la plataforma de contratación]]</f>
        <v>#VALUE!</v>
      </c>
      <c r="U1291" s="134" t="e">
        <f>Tabla13[[#This Row],[Importe IVA ]]</f>
        <v>#VALUE!</v>
      </c>
      <c r="V1291" s="134" t="e">
        <f>Tabla13[[#This Row],[Importe de adjudicación (IVA INCLUIDO)]]</f>
        <v>#VALUE!</v>
      </c>
      <c r="W1291" s="137"/>
    </row>
    <row r="1292" spans="19:23">
      <c r="S1292" s="203" t="e">
        <f>Tabla13[[#This Row],[Título del contrato]]&amp;Tabla13[[#This Row],[Nº Expediente de la plataforma de contratación]]</f>
        <v>#VALUE!</v>
      </c>
      <c r="T1292" s="208" t="e">
        <f>Tabla13[[#This Row],[Nº Expediente de la plataforma de contratación]]</f>
        <v>#VALUE!</v>
      </c>
      <c r="U1292" s="134" t="e">
        <f>Tabla13[[#This Row],[Importe IVA ]]</f>
        <v>#VALUE!</v>
      </c>
      <c r="V1292" s="134" t="e">
        <f>Tabla13[[#This Row],[Importe de adjudicación (IVA INCLUIDO)]]</f>
        <v>#VALUE!</v>
      </c>
      <c r="W1292" s="137"/>
    </row>
    <row r="1293" spans="19:23">
      <c r="S1293" s="203" t="e">
        <f>Tabla13[[#This Row],[Título del contrato]]&amp;Tabla13[[#This Row],[Nº Expediente de la plataforma de contratación]]</f>
        <v>#VALUE!</v>
      </c>
      <c r="T1293" s="208" t="e">
        <f>Tabla13[[#This Row],[Nº Expediente de la plataforma de contratación]]</f>
        <v>#VALUE!</v>
      </c>
      <c r="U1293" s="134" t="e">
        <f>Tabla13[[#This Row],[Importe IVA ]]</f>
        <v>#VALUE!</v>
      </c>
      <c r="V1293" s="134" t="e">
        <f>Tabla13[[#This Row],[Importe de adjudicación (IVA INCLUIDO)]]</f>
        <v>#VALUE!</v>
      </c>
      <c r="W1293" s="137"/>
    </row>
    <row r="1294" spans="19:23">
      <c r="S1294" s="203" t="e">
        <f>Tabla13[[#This Row],[Título del contrato]]&amp;Tabla13[[#This Row],[Nº Expediente de la plataforma de contratación]]</f>
        <v>#VALUE!</v>
      </c>
      <c r="T1294" s="208" t="e">
        <f>Tabla13[[#This Row],[Nº Expediente de la plataforma de contratación]]</f>
        <v>#VALUE!</v>
      </c>
      <c r="U1294" s="134" t="e">
        <f>Tabla13[[#This Row],[Importe IVA ]]</f>
        <v>#VALUE!</v>
      </c>
      <c r="V1294" s="134" t="e">
        <f>Tabla13[[#This Row],[Importe de adjudicación (IVA INCLUIDO)]]</f>
        <v>#VALUE!</v>
      </c>
      <c r="W1294" s="137"/>
    </row>
    <row r="1295" spans="19:23">
      <c r="S1295" s="203" t="e">
        <f>Tabla13[[#This Row],[Título del contrato]]&amp;Tabla13[[#This Row],[Nº Expediente de la plataforma de contratación]]</f>
        <v>#VALUE!</v>
      </c>
      <c r="T1295" s="208" t="e">
        <f>Tabla13[[#This Row],[Nº Expediente de la plataforma de contratación]]</f>
        <v>#VALUE!</v>
      </c>
      <c r="U1295" s="134" t="e">
        <f>Tabla13[[#This Row],[Importe IVA ]]</f>
        <v>#VALUE!</v>
      </c>
      <c r="V1295" s="134" t="e">
        <f>Tabla13[[#This Row],[Importe de adjudicación (IVA INCLUIDO)]]</f>
        <v>#VALUE!</v>
      </c>
      <c r="W1295" s="137"/>
    </row>
    <row r="1296" spans="19:23">
      <c r="S1296" s="203" t="e">
        <f>Tabla13[[#This Row],[Título del contrato]]&amp;Tabla13[[#This Row],[Nº Expediente de la plataforma de contratación]]</f>
        <v>#VALUE!</v>
      </c>
      <c r="T1296" s="208" t="e">
        <f>Tabla13[[#This Row],[Nº Expediente de la plataforma de contratación]]</f>
        <v>#VALUE!</v>
      </c>
      <c r="U1296" s="134" t="e">
        <f>Tabla13[[#This Row],[Importe IVA ]]</f>
        <v>#VALUE!</v>
      </c>
      <c r="V1296" s="134" t="e">
        <f>Tabla13[[#This Row],[Importe de adjudicación (IVA INCLUIDO)]]</f>
        <v>#VALUE!</v>
      </c>
      <c r="W1296" s="137"/>
    </row>
    <row r="1297" spans="19:23">
      <c r="S1297" s="203" t="e">
        <f>Tabla13[[#This Row],[Título del contrato]]&amp;Tabla13[[#This Row],[Nº Expediente de la plataforma de contratación]]</f>
        <v>#VALUE!</v>
      </c>
      <c r="T1297" s="208" t="e">
        <f>Tabla13[[#This Row],[Nº Expediente de la plataforma de contratación]]</f>
        <v>#VALUE!</v>
      </c>
      <c r="U1297" s="134" t="e">
        <f>Tabla13[[#This Row],[Importe IVA ]]</f>
        <v>#VALUE!</v>
      </c>
      <c r="V1297" s="134" t="e">
        <f>Tabla13[[#This Row],[Importe de adjudicación (IVA INCLUIDO)]]</f>
        <v>#VALUE!</v>
      </c>
      <c r="W1297" s="137"/>
    </row>
    <row r="1298" spans="19:23">
      <c r="S1298" s="203" t="e">
        <f>Tabla13[[#This Row],[Título del contrato]]&amp;Tabla13[[#This Row],[Nº Expediente de la plataforma de contratación]]</f>
        <v>#VALUE!</v>
      </c>
      <c r="T1298" s="208" t="e">
        <f>Tabla13[[#This Row],[Nº Expediente de la plataforma de contratación]]</f>
        <v>#VALUE!</v>
      </c>
      <c r="U1298" s="134" t="e">
        <f>Tabla13[[#This Row],[Importe IVA ]]</f>
        <v>#VALUE!</v>
      </c>
      <c r="V1298" s="134" t="e">
        <f>Tabla13[[#This Row],[Importe de adjudicación (IVA INCLUIDO)]]</f>
        <v>#VALUE!</v>
      </c>
      <c r="W1298" s="137"/>
    </row>
    <row r="1299" spans="19:23">
      <c r="S1299" s="203" t="e">
        <f>Tabla13[[#This Row],[Título del contrato]]&amp;Tabla13[[#This Row],[Nº Expediente de la plataforma de contratación]]</f>
        <v>#VALUE!</v>
      </c>
      <c r="T1299" s="208" t="e">
        <f>Tabla13[[#This Row],[Nº Expediente de la plataforma de contratación]]</f>
        <v>#VALUE!</v>
      </c>
      <c r="U1299" s="134" t="e">
        <f>Tabla13[[#This Row],[Importe IVA ]]</f>
        <v>#VALUE!</v>
      </c>
      <c r="V1299" s="134" t="e">
        <f>Tabla13[[#This Row],[Importe de adjudicación (IVA INCLUIDO)]]</f>
        <v>#VALUE!</v>
      </c>
      <c r="W1299" s="137"/>
    </row>
    <row r="1300" spans="19:23">
      <c r="S1300" s="203" t="e">
        <f>Tabla13[[#This Row],[Título del contrato]]&amp;Tabla13[[#This Row],[Nº Expediente de la plataforma de contratación]]</f>
        <v>#VALUE!</v>
      </c>
      <c r="T1300" s="208" t="e">
        <f>Tabla13[[#This Row],[Nº Expediente de la plataforma de contratación]]</f>
        <v>#VALUE!</v>
      </c>
      <c r="U1300" s="134" t="e">
        <f>Tabla13[[#This Row],[Importe IVA ]]</f>
        <v>#VALUE!</v>
      </c>
      <c r="V1300" s="134" t="e">
        <f>Tabla13[[#This Row],[Importe de adjudicación (IVA INCLUIDO)]]</f>
        <v>#VALUE!</v>
      </c>
      <c r="W1300" s="137"/>
    </row>
    <row r="1301" spans="19:23">
      <c r="S1301" s="203" t="e">
        <f>Tabla13[[#This Row],[Título del contrato]]&amp;Tabla13[[#This Row],[Nº Expediente de la plataforma de contratación]]</f>
        <v>#VALUE!</v>
      </c>
      <c r="T1301" s="208" t="e">
        <f>Tabla13[[#This Row],[Nº Expediente de la plataforma de contratación]]</f>
        <v>#VALUE!</v>
      </c>
      <c r="U1301" s="134" t="e">
        <f>Tabla13[[#This Row],[Importe IVA ]]</f>
        <v>#VALUE!</v>
      </c>
      <c r="V1301" s="134" t="e">
        <f>Tabla13[[#This Row],[Importe de adjudicación (IVA INCLUIDO)]]</f>
        <v>#VALUE!</v>
      </c>
      <c r="W1301" s="137"/>
    </row>
    <row r="1302" spans="19:23">
      <c r="S1302" s="203" t="e">
        <f>Tabla13[[#This Row],[Título del contrato]]&amp;Tabla13[[#This Row],[Nº Expediente de la plataforma de contratación]]</f>
        <v>#VALUE!</v>
      </c>
      <c r="T1302" s="208" t="e">
        <f>Tabla13[[#This Row],[Nº Expediente de la plataforma de contratación]]</f>
        <v>#VALUE!</v>
      </c>
      <c r="U1302" s="134" t="e">
        <f>Tabla13[[#This Row],[Importe IVA ]]</f>
        <v>#VALUE!</v>
      </c>
      <c r="V1302" s="134" t="e">
        <f>Tabla13[[#This Row],[Importe de adjudicación (IVA INCLUIDO)]]</f>
        <v>#VALUE!</v>
      </c>
      <c r="W1302" s="137"/>
    </row>
    <row r="1303" spans="19:23">
      <c r="S1303" s="203" t="e">
        <f>Tabla13[[#This Row],[Título del contrato]]&amp;Tabla13[[#This Row],[Nº Expediente de la plataforma de contratación]]</f>
        <v>#VALUE!</v>
      </c>
      <c r="T1303" s="208" t="e">
        <f>Tabla13[[#This Row],[Nº Expediente de la plataforma de contratación]]</f>
        <v>#VALUE!</v>
      </c>
      <c r="U1303" s="134" t="e">
        <f>Tabla13[[#This Row],[Importe IVA ]]</f>
        <v>#VALUE!</v>
      </c>
      <c r="V1303" s="134" t="e">
        <f>Tabla13[[#This Row],[Importe de adjudicación (IVA INCLUIDO)]]</f>
        <v>#VALUE!</v>
      </c>
      <c r="W1303" s="137"/>
    </row>
    <row r="1304" spans="19:23">
      <c r="S1304" s="203" t="e">
        <f>Tabla13[[#This Row],[Título del contrato]]&amp;Tabla13[[#This Row],[Nº Expediente de la plataforma de contratación]]</f>
        <v>#VALUE!</v>
      </c>
      <c r="T1304" s="208" t="e">
        <f>Tabla13[[#This Row],[Nº Expediente de la plataforma de contratación]]</f>
        <v>#VALUE!</v>
      </c>
      <c r="U1304" s="134" t="e">
        <f>Tabla13[[#This Row],[Importe IVA ]]</f>
        <v>#VALUE!</v>
      </c>
      <c r="V1304" s="134" t="e">
        <f>Tabla13[[#This Row],[Importe de adjudicación (IVA INCLUIDO)]]</f>
        <v>#VALUE!</v>
      </c>
      <c r="W1304" s="137"/>
    </row>
    <row r="1305" spans="19:23">
      <c r="S1305" s="203" t="e">
        <f>Tabla13[[#This Row],[Título del contrato]]&amp;Tabla13[[#This Row],[Nº Expediente de la plataforma de contratación]]</f>
        <v>#VALUE!</v>
      </c>
      <c r="T1305" s="208" t="e">
        <f>Tabla13[[#This Row],[Nº Expediente de la plataforma de contratación]]</f>
        <v>#VALUE!</v>
      </c>
      <c r="U1305" s="134" t="e">
        <f>Tabla13[[#This Row],[Importe IVA ]]</f>
        <v>#VALUE!</v>
      </c>
      <c r="V1305" s="134" t="e">
        <f>Tabla13[[#This Row],[Importe de adjudicación (IVA INCLUIDO)]]</f>
        <v>#VALUE!</v>
      </c>
      <c r="W1305" s="137"/>
    </row>
    <row r="1306" spans="19:23">
      <c r="S1306" s="203" t="e">
        <f>Tabla13[[#This Row],[Título del contrato]]&amp;Tabla13[[#This Row],[Nº Expediente de la plataforma de contratación]]</f>
        <v>#VALUE!</v>
      </c>
      <c r="T1306" s="208" t="e">
        <f>Tabla13[[#This Row],[Nº Expediente de la plataforma de contratación]]</f>
        <v>#VALUE!</v>
      </c>
      <c r="U1306" s="134" t="e">
        <f>Tabla13[[#This Row],[Importe IVA ]]</f>
        <v>#VALUE!</v>
      </c>
      <c r="V1306" s="134" t="e">
        <f>Tabla13[[#This Row],[Importe de adjudicación (IVA INCLUIDO)]]</f>
        <v>#VALUE!</v>
      </c>
      <c r="W1306" s="137"/>
    </row>
    <row r="1307" spans="19:23">
      <c r="S1307" s="203" t="e">
        <f>Tabla13[[#This Row],[Título del contrato]]&amp;Tabla13[[#This Row],[Nº Expediente de la plataforma de contratación]]</f>
        <v>#VALUE!</v>
      </c>
      <c r="T1307" s="208" t="e">
        <f>Tabla13[[#This Row],[Nº Expediente de la plataforma de contratación]]</f>
        <v>#VALUE!</v>
      </c>
      <c r="U1307" s="134" t="e">
        <f>Tabla13[[#This Row],[Importe IVA ]]</f>
        <v>#VALUE!</v>
      </c>
      <c r="V1307" s="134" t="e">
        <f>Tabla13[[#This Row],[Importe de adjudicación (IVA INCLUIDO)]]</f>
        <v>#VALUE!</v>
      </c>
      <c r="W1307" s="137"/>
    </row>
    <row r="1308" spans="19:23">
      <c r="S1308" s="203" t="e">
        <f>Tabla13[[#This Row],[Título del contrato]]&amp;Tabla13[[#This Row],[Nº Expediente de la plataforma de contratación]]</f>
        <v>#VALUE!</v>
      </c>
      <c r="T1308" s="208" t="e">
        <f>Tabla13[[#This Row],[Nº Expediente de la plataforma de contratación]]</f>
        <v>#VALUE!</v>
      </c>
      <c r="U1308" s="134" t="e">
        <f>Tabla13[[#This Row],[Importe IVA ]]</f>
        <v>#VALUE!</v>
      </c>
      <c r="V1308" s="134" t="e">
        <f>Tabla13[[#This Row],[Importe de adjudicación (IVA INCLUIDO)]]</f>
        <v>#VALUE!</v>
      </c>
      <c r="W1308" s="137"/>
    </row>
    <row r="1309" spans="19:23">
      <c r="S1309" s="203" t="e">
        <f>Tabla13[[#This Row],[Título del contrato]]&amp;Tabla13[[#This Row],[Nº Expediente de la plataforma de contratación]]</f>
        <v>#VALUE!</v>
      </c>
      <c r="T1309" s="208" t="e">
        <f>Tabla13[[#This Row],[Nº Expediente de la plataforma de contratación]]</f>
        <v>#VALUE!</v>
      </c>
      <c r="U1309" s="134" t="e">
        <f>Tabla13[[#This Row],[Importe IVA ]]</f>
        <v>#VALUE!</v>
      </c>
      <c r="V1309" s="134" t="e">
        <f>Tabla13[[#This Row],[Importe de adjudicación (IVA INCLUIDO)]]</f>
        <v>#VALUE!</v>
      </c>
      <c r="W1309" s="137"/>
    </row>
    <row r="1310" spans="19:23">
      <c r="S1310" s="203" t="e">
        <f>Tabla13[[#This Row],[Título del contrato]]&amp;Tabla13[[#This Row],[Nº Expediente de la plataforma de contratación]]</f>
        <v>#VALUE!</v>
      </c>
      <c r="T1310" s="208" t="e">
        <f>Tabla13[[#This Row],[Nº Expediente de la plataforma de contratación]]</f>
        <v>#VALUE!</v>
      </c>
      <c r="U1310" s="134" t="e">
        <f>Tabla13[[#This Row],[Importe IVA ]]</f>
        <v>#VALUE!</v>
      </c>
      <c r="V1310" s="134" t="e">
        <f>Tabla13[[#This Row],[Importe de adjudicación (IVA INCLUIDO)]]</f>
        <v>#VALUE!</v>
      </c>
      <c r="W1310" s="137"/>
    </row>
    <row r="1311" spans="19:23">
      <c r="S1311" s="203" t="e">
        <f>Tabla13[[#This Row],[Título del contrato]]&amp;Tabla13[[#This Row],[Nº Expediente de la plataforma de contratación]]</f>
        <v>#VALUE!</v>
      </c>
      <c r="T1311" s="208" t="e">
        <f>Tabla13[[#This Row],[Nº Expediente de la plataforma de contratación]]</f>
        <v>#VALUE!</v>
      </c>
      <c r="U1311" s="134" t="e">
        <f>Tabla13[[#This Row],[Importe IVA ]]</f>
        <v>#VALUE!</v>
      </c>
      <c r="V1311" s="134" t="e">
        <f>Tabla13[[#This Row],[Importe de adjudicación (IVA INCLUIDO)]]</f>
        <v>#VALUE!</v>
      </c>
      <c r="W1311" s="137"/>
    </row>
    <row r="1312" spans="19:23">
      <c r="S1312" s="203" t="e">
        <f>Tabla13[[#This Row],[Título del contrato]]&amp;Tabla13[[#This Row],[Nº Expediente de la plataforma de contratación]]</f>
        <v>#VALUE!</v>
      </c>
      <c r="T1312" s="208" t="e">
        <f>Tabla13[[#This Row],[Nº Expediente de la plataforma de contratación]]</f>
        <v>#VALUE!</v>
      </c>
      <c r="U1312" s="134" t="e">
        <f>Tabla13[[#This Row],[Importe IVA ]]</f>
        <v>#VALUE!</v>
      </c>
      <c r="V1312" s="134" t="e">
        <f>Tabla13[[#This Row],[Importe de adjudicación (IVA INCLUIDO)]]</f>
        <v>#VALUE!</v>
      </c>
      <c r="W1312" s="137"/>
    </row>
    <row r="1313" spans="19:23">
      <c r="S1313" s="203" t="e">
        <f>Tabla13[[#This Row],[Título del contrato]]&amp;Tabla13[[#This Row],[Nº Expediente de la plataforma de contratación]]</f>
        <v>#VALUE!</v>
      </c>
      <c r="T1313" s="208" t="e">
        <f>Tabla13[[#This Row],[Nº Expediente de la plataforma de contratación]]</f>
        <v>#VALUE!</v>
      </c>
      <c r="U1313" s="134" t="e">
        <f>Tabla13[[#This Row],[Importe IVA ]]</f>
        <v>#VALUE!</v>
      </c>
      <c r="V1313" s="134" t="e">
        <f>Tabla13[[#This Row],[Importe de adjudicación (IVA INCLUIDO)]]</f>
        <v>#VALUE!</v>
      </c>
      <c r="W1313" s="137"/>
    </row>
    <row r="1314" spans="19:23">
      <c r="S1314" s="203" t="e">
        <f>Tabla13[[#This Row],[Título del contrato]]&amp;Tabla13[[#This Row],[Nº Expediente de la plataforma de contratación]]</f>
        <v>#VALUE!</v>
      </c>
      <c r="T1314" s="208" t="e">
        <f>Tabla13[[#This Row],[Nº Expediente de la plataforma de contratación]]</f>
        <v>#VALUE!</v>
      </c>
      <c r="U1314" s="134" t="e">
        <f>Tabla13[[#This Row],[Importe IVA ]]</f>
        <v>#VALUE!</v>
      </c>
      <c r="V1314" s="134" t="e">
        <f>Tabla13[[#This Row],[Importe de adjudicación (IVA INCLUIDO)]]</f>
        <v>#VALUE!</v>
      </c>
      <c r="W1314" s="137"/>
    </row>
    <row r="1315" spans="19:23">
      <c r="S1315" s="203" t="e">
        <f>Tabla13[[#This Row],[Título del contrato]]&amp;Tabla13[[#This Row],[Nº Expediente de la plataforma de contratación]]</f>
        <v>#VALUE!</v>
      </c>
      <c r="T1315" s="208" t="e">
        <f>Tabla13[[#This Row],[Nº Expediente de la plataforma de contratación]]</f>
        <v>#VALUE!</v>
      </c>
      <c r="U1315" s="134" t="e">
        <f>Tabla13[[#This Row],[Importe IVA ]]</f>
        <v>#VALUE!</v>
      </c>
      <c r="V1315" s="134" t="e">
        <f>Tabla13[[#This Row],[Importe de adjudicación (IVA INCLUIDO)]]</f>
        <v>#VALUE!</v>
      </c>
      <c r="W1315" s="137"/>
    </row>
    <row r="1316" spans="19:23">
      <c r="S1316" s="203" t="e">
        <f>Tabla13[[#This Row],[Título del contrato]]&amp;Tabla13[[#This Row],[Nº Expediente de la plataforma de contratación]]</f>
        <v>#VALUE!</v>
      </c>
      <c r="T1316" s="208" t="e">
        <f>Tabla13[[#This Row],[Nº Expediente de la plataforma de contratación]]</f>
        <v>#VALUE!</v>
      </c>
      <c r="U1316" s="134" t="e">
        <f>Tabla13[[#This Row],[Importe IVA ]]</f>
        <v>#VALUE!</v>
      </c>
      <c r="V1316" s="134" t="e">
        <f>Tabla13[[#This Row],[Importe de adjudicación (IVA INCLUIDO)]]</f>
        <v>#VALUE!</v>
      </c>
      <c r="W1316" s="137"/>
    </row>
    <row r="1317" spans="19:23">
      <c r="S1317" s="203" t="e">
        <f>Tabla13[[#This Row],[Título del contrato]]&amp;Tabla13[[#This Row],[Nº Expediente de la plataforma de contratación]]</f>
        <v>#VALUE!</v>
      </c>
      <c r="T1317" s="208" t="e">
        <f>Tabla13[[#This Row],[Nº Expediente de la plataforma de contratación]]</f>
        <v>#VALUE!</v>
      </c>
      <c r="U1317" s="134" t="e">
        <f>Tabla13[[#This Row],[Importe IVA ]]</f>
        <v>#VALUE!</v>
      </c>
      <c r="V1317" s="134" t="e">
        <f>Tabla13[[#This Row],[Importe de adjudicación (IVA INCLUIDO)]]</f>
        <v>#VALUE!</v>
      </c>
      <c r="W1317" s="137"/>
    </row>
    <row r="1318" spans="19:23">
      <c r="S1318" s="203" t="e">
        <f>Tabla13[[#This Row],[Título del contrato]]&amp;Tabla13[[#This Row],[Nº Expediente de la plataforma de contratación]]</f>
        <v>#VALUE!</v>
      </c>
      <c r="T1318" s="208" t="e">
        <f>Tabla13[[#This Row],[Nº Expediente de la plataforma de contratación]]</f>
        <v>#VALUE!</v>
      </c>
      <c r="U1318" s="134" t="e">
        <f>Tabla13[[#This Row],[Importe IVA ]]</f>
        <v>#VALUE!</v>
      </c>
      <c r="V1318" s="134" t="e">
        <f>Tabla13[[#This Row],[Importe de adjudicación (IVA INCLUIDO)]]</f>
        <v>#VALUE!</v>
      </c>
      <c r="W1318" s="137"/>
    </row>
    <row r="1319" spans="19:23">
      <c r="S1319" s="203" t="e">
        <f>Tabla13[[#This Row],[Título del contrato]]&amp;Tabla13[[#This Row],[Nº Expediente de la plataforma de contratación]]</f>
        <v>#VALUE!</v>
      </c>
      <c r="T1319" s="208" t="e">
        <f>Tabla13[[#This Row],[Nº Expediente de la plataforma de contratación]]</f>
        <v>#VALUE!</v>
      </c>
      <c r="U1319" s="134" t="e">
        <f>Tabla13[[#This Row],[Importe IVA ]]</f>
        <v>#VALUE!</v>
      </c>
      <c r="V1319" s="134" t="e">
        <f>Tabla13[[#This Row],[Importe de adjudicación (IVA INCLUIDO)]]</f>
        <v>#VALUE!</v>
      </c>
      <c r="W1319" s="137"/>
    </row>
    <row r="1320" spans="19:23">
      <c r="S1320" s="203" t="e">
        <f>Tabla13[[#This Row],[Título del contrato]]&amp;Tabla13[[#This Row],[Nº Expediente de la plataforma de contratación]]</f>
        <v>#VALUE!</v>
      </c>
      <c r="T1320" s="208" t="e">
        <f>Tabla13[[#This Row],[Nº Expediente de la plataforma de contratación]]</f>
        <v>#VALUE!</v>
      </c>
      <c r="U1320" s="134" t="e">
        <f>Tabla13[[#This Row],[Importe IVA ]]</f>
        <v>#VALUE!</v>
      </c>
      <c r="V1320" s="134" t="e">
        <f>Tabla13[[#This Row],[Importe de adjudicación (IVA INCLUIDO)]]</f>
        <v>#VALUE!</v>
      </c>
      <c r="W1320" s="137"/>
    </row>
    <row r="1321" spans="19:23">
      <c r="S1321" s="203" t="e">
        <f>Tabla13[[#This Row],[Título del contrato]]&amp;Tabla13[[#This Row],[Nº Expediente de la plataforma de contratación]]</f>
        <v>#VALUE!</v>
      </c>
      <c r="T1321" s="208" t="e">
        <f>Tabla13[[#This Row],[Nº Expediente de la plataforma de contratación]]</f>
        <v>#VALUE!</v>
      </c>
      <c r="U1321" s="134" t="e">
        <f>Tabla13[[#This Row],[Importe IVA ]]</f>
        <v>#VALUE!</v>
      </c>
      <c r="V1321" s="134" t="e">
        <f>Tabla13[[#This Row],[Importe de adjudicación (IVA INCLUIDO)]]</f>
        <v>#VALUE!</v>
      </c>
      <c r="W1321" s="137"/>
    </row>
    <row r="1322" spans="19:23">
      <c r="S1322" s="203" t="e">
        <f>Tabla13[[#This Row],[Título del contrato]]&amp;Tabla13[[#This Row],[Nº Expediente de la plataforma de contratación]]</f>
        <v>#VALUE!</v>
      </c>
      <c r="T1322" s="208" t="e">
        <f>Tabla13[[#This Row],[Nº Expediente de la plataforma de contratación]]</f>
        <v>#VALUE!</v>
      </c>
      <c r="U1322" s="134" t="e">
        <f>Tabla13[[#This Row],[Importe IVA ]]</f>
        <v>#VALUE!</v>
      </c>
      <c r="V1322" s="134" t="e">
        <f>Tabla13[[#This Row],[Importe de adjudicación (IVA INCLUIDO)]]</f>
        <v>#VALUE!</v>
      </c>
      <c r="W1322" s="137"/>
    </row>
    <row r="1323" spans="19:23">
      <c r="S1323" s="203" t="e">
        <f>Tabla13[[#This Row],[Título del contrato]]&amp;Tabla13[[#This Row],[Nº Expediente de la plataforma de contratación]]</f>
        <v>#VALUE!</v>
      </c>
      <c r="T1323" s="208" t="e">
        <f>Tabla13[[#This Row],[Nº Expediente de la plataforma de contratación]]</f>
        <v>#VALUE!</v>
      </c>
      <c r="U1323" s="134" t="e">
        <f>Tabla13[[#This Row],[Importe IVA ]]</f>
        <v>#VALUE!</v>
      </c>
      <c r="V1323" s="134" t="e">
        <f>Tabla13[[#This Row],[Importe de adjudicación (IVA INCLUIDO)]]</f>
        <v>#VALUE!</v>
      </c>
      <c r="W1323" s="137"/>
    </row>
    <row r="1324" spans="19:23">
      <c r="S1324" s="203" t="e">
        <f>Tabla13[[#This Row],[Título del contrato]]&amp;Tabla13[[#This Row],[Nº Expediente de la plataforma de contratación]]</f>
        <v>#VALUE!</v>
      </c>
      <c r="T1324" s="208" t="e">
        <f>Tabla13[[#This Row],[Nº Expediente de la plataforma de contratación]]</f>
        <v>#VALUE!</v>
      </c>
      <c r="U1324" s="134" t="e">
        <f>Tabla13[[#This Row],[Importe IVA ]]</f>
        <v>#VALUE!</v>
      </c>
      <c r="V1324" s="134" t="e">
        <f>Tabla13[[#This Row],[Importe de adjudicación (IVA INCLUIDO)]]</f>
        <v>#VALUE!</v>
      </c>
      <c r="W1324" s="137"/>
    </row>
    <row r="1325" spans="19:23">
      <c r="S1325" s="203" t="e">
        <f>Tabla13[[#This Row],[Título del contrato]]&amp;Tabla13[[#This Row],[Nº Expediente de la plataforma de contratación]]</f>
        <v>#VALUE!</v>
      </c>
      <c r="T1325" s="208" t="e">
        <f>Tabla13[[#This Row],[Nº Expediente de la plataforma de contratación]]</f>
        <v>#VALUE!</v>
      </c>
      <c r="U1325" s="134" t="e">
        <f>Tabla13[[#This Row],[Importe IVA ]]</f>
        <v>#VALUE!</v>
      </c>
      <c r="V1325" s="134" t="e">
        <f>Tabla13[[#This Row],[Importe de adjudicación (IVA INCLUIDO)]]</f>
        <v>#VALUE!</v>
      </c>
      <c r="W1325" s="137"/>
    </row>
    <row r="1326" spans="19:23">
      <c r="S1326" s="203" t="e">
        <f>Tabla13[[#This Row],[Título del contrato]]&amp;Tabla13[[#This Row],[Nº Expediente de la plataforma de contratación]]</f>
        <v>#VALUE!</v>
      </c>
      <c r="T1326" s="208" t="e">
        <f>Tabla13[[#This Row],[Nº Expediente de la plataforma de contratación]]</f>
        <v>#VALUE!</v>
      </c>
      <c r="U1326" s="134" t="e">
        <f>Tabla13[[#This Row],[Importe IVA ]]</f>
        <v>#VALUE!</v>
      </c>
      <c r="V1326" s="134" t="e">
        <f>Tabla13[[#This Row],[Importe de adjudicación (IVA INCLUIDO)]]</f>
        <v>#VALUE!</v>
      </c>
      <c r="W1326" s="137"/>
    </row>
    <row r="1327" spans="19:23">
      <c r="S1327" s="203" t="e">
        <f>Tabla13[[#This Row],[Título del contrato]]&amp;Tabla13[[#This Row],[Nº Expediente de la plataforma de contratación]]</f>
        <v>#VALUE!</v>
      </c>
      <c r="T1327" s="208" t="e">
        <f>Tabla13[[#This Row],[Nº Expediente de la plataforma de contratación]]</f>
        <v>#VALUE!</v>
      </c>
      <c r="U1327" s="134" t="e">
        <f>Tabla13[[#This Row],[Importe IVA ]]</f>
        <v>#VALUE!</v>
      </c>
      <c r="V1327" s="134" t="e">
        <f>Tabla13[[#This Row],[Importe de adjudicación (IVA INCLUIDO)]]</f>
        <v>#VALUE!</v>
      </c>
      <c r="W1327" s="137"/>
    </row>
    <row r="1328" spans="19:23">
      <c r="S1328" s="203" t="e">
        <f>Tabla13[[#This Row],[Título del contrato]]&amp;Tabla13[[#This Row],[Nº Expediente de la plataforma de contratación]]</f>
        <v>#VALUE!</v>
      </c>
      <c r="T1328" s="208" t="e">
        <f>Tabla13[[#This Row],[Nº Expediente de la plataforma de contratación]]</f>
        <v>#VALUE!</v>
      </c>
      <c r="U1328" s="134" t="e">
        <f>Tabla13[[#This Row],[Importe IVA ]]</f>
        <v>#VALUE!</v>
      </c>
      <c r="V1328" s="134" t="e">
        <f>Tabla13[[#This Row],[Importe de adjudicación (IVA INCLUIDO)]]</f>
        <v>#VALUE!</v>
      </c>
      <c r="W1328" s="137"/>
    </row>
    <row r="1329" spans="19:23">
      <c r="S1329" s="203" t="e">
        <f>Tabla13[[#This Row],[Título del contrato]]&amp;Tabla13[[#This Row],[Nº Expediente de la plataforma de contratación]]</f>
        <v>#VALUE!</v>
      </c>
      <c r="T1329" s="208" t="e">
        <f>Tabla13[[#This Row],[Nº Expediente de la plataforma de contratación]]</f>
        <v>#VALUE!</v>
      </c>
      <c r="U1329" s="134" t="e">
        <f>Tabla13[[#This Row],[Importe IVA ]]</f>
        <v>#VALUE!</v>
      </c>
      <c r="V1329" s="134" t="e">
        <f>Tabla13[[#This Row],[Importe de adjudicación (IVA INCLUIDO)]]</f>
        <v>#VALUE!</v>
      </c>
      <c r="W1329" s="137"/>
    </row>
    <row r="1330" spans="19:23">
      <c r="S1330" s="203" t="e">
        <f>Tabla13[[#This Row],[Título del contrato]]&amp;Tabla13[[#This Row],[Nº Expediente de la plataforma de contratación]]</f>
        <v>#VALUE!</v>
      </c>
      <c r="T1330" s="208" t="e">
        <f>Tabla13[[#This Row],[Nº Expediente de la plataforma de contratación]]</f>
        <v>#VALUE!</v>
      </c>
      <c r="U1330" s="134" t="e">
        <f>Tabla13[[#This Row],[Importe IVA ]]</f>
        <v>#VALUE!</v>
      </c>
      <c r="V1330" s="134" t="e">
        <f>Tabla13[[#This Row],[Importe de adjudicación (IVA INCLUIDO)]]</f>
        <v>#VALUE!</v>
      </c>
      <c r="W1330" s="137"/>
    </row>
    <row r="1331" spans="19:23">
      <c r="S1331" s="203" t="e">
        <f>Tabla13[[#This Row],[Título del contrato]]&amp;Tabla13[[#This Row],[Nº Expediente de la plataforma de contratación]]</f>
        <v>#VALUE!</v>
      </c>
      <c r="T1331" s="208" t="e">
        <f>Tabla13[[#This Row],[Nº Expediente de la plataforma de contratación]]</f>
        <v>#VALUE!</v>
      </c>
      <c r="U1331" s="134" t="e">
        <f>Tabla13[[#This Row],[Importe IVA ]]</f>
        <v>#VALUE!</v>
      </c>
      <c r="V1331" s="134" t="e">
        <f>Tabla13[[#This Row],[Importe de adjudicación (IVA INCLUIDO)]]</f>
        <v>#VALUE!</v>
      </c>
      <c r="W1331" s="137"/>
    </row>
    <row r="1332" spans="19:23">
      <c r="S1332" s="203" t="e">
        <f>Tabla13[[#This Row],[Título del contrato]]&amp;Tabla13[[#This Row],[Nº Expediente de la plataforma de contratación]]</f>
        <v>#VALUE!</v>
      </c>
      <c r="T1332" s="208" t="e">
        <f>Tabla13[[#This Row],[Nº Expediente de la plataforma de contratación]]</f>
        <v>#VALUE!</v>
      </c>
      <c r="U1332" s="134" t="e">
        <f>Tabla13[[#This Row],[Importe IVA ]]</f>
        <v>#VALUE!</v>
      </c>
      <c r="V1332" s="134" t="e">
        <f>Tabla13[[#This Row],[Importe de adjudicación (IVA INCLUIDO)]]</f>
        <v>#VALUE!</v>
      </c>
      <c r="W1332" s="137"/>
    </row>
    <row r="1333" spans="19:23">
      <c r="S1333" s="203" t="e">
        <f>Tabla13[[#This Row],[Título del contrato]]&amp;Tabla13[[#This Row],[Nº Expediente de la plataforma de contratación]]</f>
        <v>#VALUE!</v>
      </c>
      <c r="T1333" s="208" t="e">
        <f>Tabla13[[#This Row],[Nº Expediente de la plataforma de contratación]]</f>
        <v>#VALUE!</v>
      </c>
      <c r="U1333" s="134" t="e">
        <f>Tabla13[[#This Row],[Importe IVA ]]</f>
        <v>#VALUE!</v>
      </c>
      <c r="V1333" s="134" t="e">
        <f>Tabla13[[#This Row],[Importe de adjudicación (IVA INCLUIDO)]]</f>
        <v>#VALUE!</v>
      </c>
      <c r="W1333" s="137"/>
    </row>
    <row r="1334" spans="19:23">
      <c r="S1334" s="203" t="e">
        <f>Tabla13[[#This Row],[Título del contrato]]&amp;Tabla13[[#This Row],[Nº Expediente de la plataforma de contratación]]</f>
        <v>#VALUE!</v>
      </c>
      <c r="T1334" s="208" t="e">
        <f>Tabla13[[#This Row],[Nº Expediente de la plataforma de contratación]]</f>
        <v>#VALUE!</v>
      </c>
      <c r="U1334" s="134" t="e">
        <f>Tabla13[[#This Row],[Importe IVA ]]</f>
        <v>#VALUE!</v>
      </c>
      <c r="V1334" s="134" t="e">
        <f>Tabla13[[#This Row],[Importe de adjudicación (IVA INCLUIDO)]]</f>
        <v>#VALUE!</v>
      </c>
      <c r="W1334" s="137"/>
    </row>
    <row r="1335" spans="19:23">
      <c r="S1335" s="203" t="e">
        <f>Tabla13[[#This Row],[Título del contrato]]&amp;Tabla13[[#This Row],[Nº Expediente de la plataforma de contratación]]</f>
        <v>#VALUE!</v>
      </c>
      <c r="T1335" s="208" t="e">
        <f>Tabla13[[#This Row],[Nº Expediente de la plataforma de contratación]]</f>
        <v>#VALUE!</v>
      </c>
      <c r="U1335" s="134" t="e">
        <f>Tabla13[[#This Row],[Importe IVA ]]</f>
        <v>#VALUE!</v>
      </c>
      <c r="V1335" s="134" t="e">
        <f>Tabla13[[#This Row],[Importe de adjudicación (IVA INCLUIDO)]]</f>
        <v>#VALUE!</v>
      </c>
      <c r="W1335" s="137"/>
    </row>
    <row r="1336" spans="19:23">
      <c r="S1336" s="203" t="e">
        <f>Tabla13[[#This Row],[Título del contrato]]&amp;Tabla13[[#This Row],[Nº Expediente de la plataforma de contratación]]</f>
        <v>#VALUE!</v>
      </c>
      <c r="T1336" s="208" t="e">
        <f>Tabla13[[#This Row],[Nº Expediente de la plataforma de contratación]]</f>
        <v>#VALUE!</v>
      </c>
      <c r="U1336" s="134" t="e">
        <f>Tabla13[[#This Row],[Importe IVA ]]</f>
        <v>#VALUE!</v>
      </c>
      <c r="V1336" s="134" t="e">
        <f>Tabla13[[#This Row],[Importe de adjudicación (IVA INCLUIDO)]]</f>
        <v>#VALUE!</v>
      </c>
      <c r="W1336" s="137"/>
    </row>
    <row r="1337" spans="19:23">
      <c r="S1337" s="203" t="e">
        <f>Tabla13[[#This Row],[Título del contrato]]&amp;Tabla13[[#This Row],[Nº Expediente de la plataforma de contratación]]</f>
        <v>#VALUE!</v>
      </c>
      <c r="T1337" s="208" t="e">
        <f>Tabla13[[#This Row],[Nº Expediente de la plataforma de contratación]]</f>
        <v>#VALUE!</v>
      </c>
      <c r="U1337" s="134" t="e">
        <f>Tabla13[[#This Row],[Importe IVA ]]</f>
        <v>#VALUE!</v>
      </c>
      <c r="V1337" s="134" t="e">
        <f>Tabla13[[#This Row],[Importe de adjudicación (IVA INCLUIDO)]]</f>
        <v>#VALUE!</v>
      </c>
      <c r="W1337" s="137"/>
    </row>
    <row r="1338" spans="19:23">
      <c r="S1338" s="203" t="e">
        <f>Tabla13[[#This Row],[Título del contrato]]&amp;Tabla13[[#This Row],[Nº Expediente de la plataforma de contratación]]</f>
        <v>#VALUE!</v>
      </c>
      <c r="T1338" s="208" t="e">
        <f>Tabla13[[#This Row],[Nº Expediente de la plataforma de contratación]]</f>
        <v>#VALUE!</v>
      </c>
      <c r="U1338" s="134" t="e">
        <f>Tabla13[[#This Row],[Importe IVA ]]</f>
        <v>#VALUE!</v>
      </c>
      <c r="V1338" s="134" t="e">
        <f>Tabla13[[#This Row],[Importe de adjudicación (IVA INCLUIDO)]]</f>
        <v>#VALUE!</v>
      </c>
      <c r="W1338" s="137"/>
    </row>
    <row r="1339" spans="19:23">
      <c r="S1339" s="203" t="e">
        <f>Tabla13[[#This Row],[Título del contrato]]&amp;Tabla13[[#This Row],[Nº Expediente de la plataforma de contratación]]</f>
        <v>#VALUE!</v>
      </c>
      <c r="T1339" s="208" t="e">
        <f>Tabla13[[#This Row],[Nº Expediente de la plataforma de contratación]]</f>
        <v>#VALUE!</v>
      </c>
      <c r="U1339" s="134" t="e">
        <f>Tabla13[[#This Row],[Importe IVA ]]</f>
        <v>#VALUE!</v>
      </c>
      <c r="V1339" s="134" t="e">
        <f>Tabla13[[#This Row],[Importe de adjudicación (IVA INCLUIDO)]]</f>
        <v>#VALUE!</v>
      </c>
      <c r="W1339" s="137"/>
    </row>
    <row r="1340" spans="19:23">
      <c r="S1340" s="203" t="e">
        <f>Tabla13[[#This Row],[Título del contrato]]&amp;Tabla13[[#This Row],[Nº Expediente de la plataforma de contratación]]</f>
        <v>#VALUE!</v>
      </c>
      <c r="T1340" s="208" t="e">
        <f>Tabla13[[#This Row],[Nº Expediente de la plataforma de contratación]]</f>
        <v>#VALUE!</v>
      </c>
      <c r="U1340" s="134" t="e">
        <f>Tabla13[[#This Row],[Importe IVA ]]</f>
        <v>#VALUE!</v>
      </c>
      <c r="V1340" s="134" t="e">
        <f>Tabla13[[#This Row],[Importe de adjudicación (IVA INCLUIDO)]]</f>
        <v>#VALUE!</v>
      </c>
      <c r="W1340" s="137"/>
    </row>
    <row r="1341" spans="19:23">
      <c r="S1341" s="203" t="e">
        <f>Tabla13[[#This Row],[Título del contrato]]&amp;Tabla13[[#This Row],[Nº Expediente de la plataforma de contratación]]</f>
        <v>#VALUE!</v>
      </c>
      <c r="T1341" s="208" t="e">
        <f>Tabla13[[#This Row],[Nº Expediente de la plataforma de contratación]]</f>
        <v>#VALUE!</v>
      </c>
      <c r="U1341" s="134" t="e">
        <f>Tabla13[[#This Row],[Importe IVA ]]</f>
        <v>#VALUE!</v>
      </c>
      <c r="V1341" s="134" t="e">
        <f>Tabla13[[#This Row],[Importe de adjudicación (IVA INCLUIDO)]]</f>
        <v>#VALUE!</v>
      </c>
      <c r="W1341" s="137"/>
    </row>
    <row r="1342" spans="19:23">
      <c r="S1342" s="203" t="e">
        <f>Tabla13[[#This Row],[Título del contrato]]&amp;Tabla13[[#This Row],[Nº Expediente de la plataforma de contratación]]</f>
        <v>#VALUE!</v>
      </c>
      <c r="T1342" s="208" t="e">
        <f>Tabla13[[#This Row],[Nº Expediente de la plataforma de contratación]]</f>
        <v>#VALUE!</v>
      </c>
      <c r="U1342" s="134" t="e">
        <f>Tabla13[[#This Row],[Importe IVA ]]</f>
        <v>#VALUE!</v>
      </c>
      <c r="V1342" s="134" t="e">
        <f>Tabla13[[#This Row],[Importe de adjudicación (IVA INCLUIDO)]]</f>
        <v>#VALUE!</v>
      </c>
      <c r="W1342" s="137"/>
    </row>
    <row r="1343" spans="19:23">
      <c r="S1343" s="203" t="e">
        <f>Tabla13[[#This Row],[Título del contrato]]&amp;Tabla13[[#This Row],[Nº Expediente de la plataforma de contratación]]</f>
        <v>#VALUE!</v>
      </c>
      <c r="T1343" s="208" t="e">
        <f>Tabla13[[#This Row],[Nº Expediente de la plataforma de contratación]]</f>
        <v>#VALUE!</v>
      </c>
      <c r="U1343" s="134" t="e">
        <f>Tabla13[[#This Row],[Importe IVA ]]</f>
        <v>#VALUE!</v>
      </c>
      <c r="V1343" s="134" t="e">
        <f>Tabla13[[#This Row],[Importe de adjudicación (IVA INCLUIDO)]]</f>
        <v>#VALUE!</v>
      </c>
      <c r="W1343" s="137"/>
    </row>
    <row r="1344" spans="19:23">
      <c r="S1344" s="203" t="e">
        <f>Tabla13[[#This Row],[Título del contrato]]&amp;Tabla13[[#This Row],[Nº Expediente de la plataforma de contratación]]</f>
        <v>#VALUE!</v>
      </c>
      <c r="T1344" s="208" t="e">
        <f>Tabla13[[#This Row],[Nº Expediente de la plataforma de contratación]]</f>
        <v>#VALUE!</v>
      </c>
      <c r="U1344" s="134" t="e">
        <f>Tabla13[[#This Row],[Importe IVA ]]</f>
        <v>#VALUE!</v>
      </c>
      <c r="V1344" s="134" t="e">
        <f>Tabla13[[#This Row],[Importe de adjudicación (IVA INCLUIDO)]]</f>
        <v>#VALUE!</v>
      </c>
      <c r="W1344" s="137"/>
    </row>
    <row r="1345" spans="19:23">
      <c r="S1345" s="203" t="e">
        <f>Tabla13[[#This Row],[Título del contrato]]&amp;Tabla13[[#This Row],[Nº Expediente de la plataforma de contratación]]</f>
        <v>#VALUE!</v>
      </c>
      <c r="T1345" s="208" t="e">
        <f>Tabla13[[#This Row],[Nº Expediente de la plataforma de contratación]]</f>
        <v>#VALUE!</v>
      </c>
      <c r="U1345" s="134" t="e">
        <f>Tabla13[[#This Row],[Importe IVA ]]</f>
        <v>#VALUE!</v>
      </c>
      <c r="V1345" s="134" t="e">
        <f>Tabla13[[#This Row],[Importe de adjudicación (IVA INCLUIDO)]]</f>
        <v>#VALUE!</v>
      </c>
      <c r="W1345" s="137"/>
    </row>
    <row r="1346" spans="19:23">
      <c r="S1346" s="203" t="e">
        <f>Tabla13[[#This Row],[Título del contrato]]&amp;Tabla13[[#This Row],[Nº Expediente de la plataforma de contratación]]</f>
        <v>#VALUE!</v>
      </c>
      <c r="T1346" s="208" t="e">
        <f>Tabla13[[#This Row],[Nº Expediente de la plataforma de contratación]]</f>
        <v>#VALUE!</v>
      </c>
      <c r="U1346" s="134" t="e">
        <f>Tabla13[[#This Row],[Importe IVA ]]</f>
        <v>#VALUE!</v>
      </c>
      <c r="V1346" s="134" t="e">
        <f>Tabla13[[#This Row],[Importe de adjudicación (IVA INCLUIDO)]]</f>
        <v>#VALUE!</v>
      </c>
      <c r="W1346" s="137"/>
    </row>
    <row r="1347" spans="19:23">
      <c r="S1347" s="203" t="e">
        <f>Tabla13[[#This Row],[Título del contrato]]&amp;Tabla13[[#This Row],[Nº Expediente de la plataforma de contratación]]</f>
        <v>#VALUE!</v>
      </c>
      <c r="T1347" s="208" t="e">
        <f>Tabla13[[#This Row],[Nº Expediente de la plataforma de contratación]]</f>
        <v>#VALUE!</v>
      </c>
      <c r="U1347" s="134" t="e">
        <f>Tabla13[[#This Row],[Importe IVA ]]</f>
        <v>#VALUE!</v>
      </c>
      <c r="V1347" s="134" t="e">
        <f>Tabla13[[#This Row],[Importe de adjudicación (IVA INCLUIDO)]]</f>
        <v>#VALUE!</v>
      </c>
      <c r="W1347" s="137"/>
    </row>
    <row r="1348" spans="19:23">
      <c r="S1348" s="203" t="e">
        <f>Tabla13[[#This Row],[Título del contrato]]&amp;Tabla13[[#This Row],[Nº Expediente de la plataforma de contratación]]</f>
        <v>#VALUE!</v>
      </c>
      <c r="T1348" s="208" t="e">
        <f>Tabla13[[#This Row],[Nº Expediente de la plataforma de contratación]]</f>
        <v>#VALUE!</v>
      </c>
      <c r="U1348" s="134" t="e">
        <f>Tabla13[[#This Row],[Importe IVA ]]</f>
        <v>#VALUE!</v>
      </c>
      <c r="V1348" s="134" t="e">
        <f>Tabla13[[#This Row],[Importe de adjudicación (IVA INCLUIDO)]]</f>
        <v>#VALUE!</v>
      </c>
      <c r="W1348" s="137"/>
    </row>
    <row r="1349" spans="19:23">
      <c r="S1349" s="203" t="e">
        <f>Tabla13[[#This Row],[Título del contrato]]&amp;Tabla13[[#This Row],[Nº Expediente de la plataforma de contratación]]</f>
        <v>#VALUE!</v>
      </c>
      <c r="T1349" s="208" t="e">
        <f>Tabla13[[#This Row],[Nº Expediente de la plataforma de contratación]]</f>
        <v>#VALUE!</v>
      </c>
      <c r="U1349" s="134" t="e">
        <f>Tabla13[[#This Row],[Importe IVA ]]</f>
        <v>#VALUE!</v>
      </c>
      <c r="V1349" s="134" t="e">
        <f>Tabla13[[#This Row],[Importe de adjudicación (IVA INCLUIDO)]]</f>
        <v>#VALUE!</v>
      </c>
      <c r="W1349" s="137"/>
    </row>
    <row r="1350" spans="19:23">
      <c r="S1350" s="203" t="e">
        <f>Tabla13[[#This Row],[Título del contrato]]&amp;Tabla13[[#This Row],[Nº Expediente de la plataforma de contratación]]</f>
        <v>#VALUE!</v>
      </c>
      <c r="T1350" s="208" t="e">
        <f>Tabla13[[#This Row],[Nº Expediente de la plataforma de contratación]]</f>
        <v>#VALUE!</v>
      </c>
      <c r="U1350" s="134" t="e">
        <f>Tabla13[[#This Row],[Importe IVA ]]</f>
        <v>#VALUE!</v>
      </c>
      <c r="V1350" s="134" t="e">
        <f>Tabla13[[#This Row],[Importe de adjudicación (IVA INCLUIDO)]]</f>
        <v>#VALUE!</v>
      </c>
      <c r="W1350" s="137"/>
    </row>
    <row r="1351" spans="19:23">
      <c r="S1351" s="203" t="e">
        <f>Tabla13[[#This Row],[Título del contrato]]&amp;Tabla13[[#This Row],[Nº Expediente de la plataforma de contratación]]</f>
        <v>#VALUE!</v>
      </c>
      <c r="T1351" s="208" t="e">
        <f>Tabla13[[#This Row],[Nº Expediente de la plataforma de contratación]]</f>
        <v>#VALUE!</v>
      </c>
      <c r="U1351" s="134" t="e">
        <f>Tabla13[[#This Row],[Importe IVA ]]</f>
        <v>#VALUE!</v>
      </c>
      <c r="V1351" s="134" t="e">
        <f>Tabla13[[#This Row],[Importe de adjudicación (IVA INCLUIDO)]]</f>
        <v>#VALUE!</v>
      </c>
      <c r="W1351" s="137"/>
    </row>
    <row r="1352" spans="19:23">
      <c r="S1352" s="203" t="e">
        <f>Tabla13[[#This Row],[Título del contrato]]&amp;Tabla13[[#This Row],[Nº Expediente de la plataforma de contratación]]</f>
        <v>#VALUE!</v>
      </c>
      <c r="T1352" s="208" t="e">
        <f>Tabla13[[#This Row],[Nº Expediente de la plataforma de contratación]]</f>
        <v>#VALUE!</v>
      </c>
      <c r="U1352" s="134" t="e">
        <f>Tabla13[[#This Row],[Importe IVA ]]</f>
        <v>#VALUE!</v>
      </c>
      <c r="V1352" s="134" t="e">
        <f>Tabla13[[#This Row],[Importe de adjudicación (IVA INCLUIDO)]]</f>
        <v>#VALUE!</v>
      </c>
      <c r="W1352" s="137"/>
    </row>
    <row r="1353" spans="19:23">
      <c r="S1353" s="203" t="e">
        <f>Tabla13[[#This Row],[Título del contrato]]&amp;Tabla13[[#This Row],[Nº Expediente de la plataforma de contratación]]</f>
        <v>#VALUE!</v>
      </c>
      <c r="T1353" s="208" t="e">
        <f>Tabla13[[#This Row],[Nº Expediente de la plataforma de contratación]]</f>
        <v>#VALUE!</v>
      </c>
      <c r="U1353" s="134" t="e">
        <f>Tabla13[[#This Row],[Importe IVA ]]</f>
        <v>#VALUE!</v>
      </c>
      <c r="V1353" s="134" t="e">
        <f>Tabla13[[#This Row],[Importe de adjudicación (IVA INCLUIDO)]]</f>
        <v>#VALUE!</v>
      </c>
      <c r="W1353" s="137"/>
    </row>
    <row r="1354" spans="19:23">
      <c r="S1354" s="203" t="e">
        <f>Tabla13[[#This Row],[Título del contrato]]&amp;Tabla13[[#This Row],[Nº Expediente de la plataforma de contratación]]</f>
        <v>#VALUE!</v>
      </c>
      <c r="T1354" s="208" t="e">
        <f>Tabla13[[#This Row],[Nº Expediente de la plataforma de contratación]]</f>
        <v>#VALUE!</v>
      </c>
      <c r="U1354" s="134" t="e">
        <f>Tabla13[[#This Row],[Importe IVA ]]</f>
        <v>#VALUE!</v>
      </c>
      <c r="V1354" s="134" t="e">
        <f>Tabla13[[#This Row],[Importe de adjudicación (IVA INCLUIDO)]]</f>
        <v>#VALUE!</v>
      </c>
      <c r="W1354" s="137"/>
    </row>
    <row r="1355" spans="19:23">
      <c r="S1355" s="203" t="e">
        <f>Tabla13[[#This Row],[Título del contrato]]&amp;Tabla13[[#This Row],[Nº Expediente de la plataforma de contratación]]</f>
        <v>#VALUE!</v>
      </c>
      <c r="T1355" s="208" t="e">
        <f>Tabla13[[#This Row],[Nº Expediente de la plataforma de contratación]]</f>
        <v>#VALUE!</v>
      </c>
      <c r="U1355" s="134" t="e">
        <f>Tabla13[[#This Row],[Importe IVA ]]</f>
        <v>#VALUE!</v>
      </c>
      <c r="V1355" s="134" t="e">
        <f>Tabla13[[#This Row],[Importe de adjudicación (IVA INCLUIDO)]]</f>
        <v>#VALUE!</v>
      </c>
      <c r="W1355" s="137"/>
    </row>
    <row r="1356" spans="19:23">
      <c r="S1356" s="203" t="e">
        <f>Tabla13[[#This Row],[Título del contrato]]&amp;Tabla13[[#This Row],[Nº Expediente de la plataforma de contratación]]</f>
        <v>#VALUE!</v>
      </c>
      <c r="T1356" s="208" t="e">
        <f>Tabla13[[#This Row],[Nº Expediente de la plataforma de contratación]]</f>
        <v>#VALUE!</v>
      </c>
      <c r="U1356" s="134" t="e">
        <f>Tabla13[[#This Row],[Importe IVA ]]</f>
        <v>#VALUE!</v>
      </c>
      <c r="V1356" s="134" t="e">
        <f>Tabla13[[#This Row],[Importe de adjudicación (IVA INCLUIDO)]]</f>
        <v>#VALUE!</v>
      </c>
      <c r="W1356" s="137"/>
    </row>
    <row r="1357" spans="19:23">
      <c r="S1357" s="203" t="e">
        <f>Tabla13[[#This Row],[Título del contrato]]&amp;Tabla13[[#This Row],[Nº Expediente de la plataforma de contratación]]</f>
        <v>#VALUE!</v>
      </c>
      <c r="T1357" s="208" t="e">
        <f>Tabla13[[#This Row],[Nº Expediente de la plataforma de contratación]]</f>
        <v>#VALUE!</v>
      </c>
      <c r="U1357" s="134" t="e">
        <f>Tabla13[[#This Row],[Importe IVA ]]</f>
        <v>#VALUE!</v>
      </c>
      <c r="V1357" s="134" t="e">
        <f>Tabla13[[#This Row],[Importe de adjudicación (IVA INCLUIDO)]]</f>
        <v>#VALUE!</v>
      </c>
      <c r="W1357" s="137"/>
    </row>
    <row r="1358" spans="19:23">
      <c r="S1358" s="203" t="e">
        <f>Tabla13[[#This Row],[Título del contrato]]&amp;Tabla13[[#This Row],[Nº Expediente de la plataforma de contratación]]</f>
        <v>#VALUE!</v>
      </c>
      <c r="T1358" s="208" t="e">
        <f>Tabla13[[#This Row],[Nº Expediente de la plataforma de contratación]]</f>
        <v>#VALUE!</v>
      </c>
      <c r="U1358" s="134" t="e">
        <f>Tabla13[[#This Row],[Importe IVA ]]</f>
        <v>#VALUE!</v>
      </c>
      <c r="V1358" s="134" t="e">
        <f>Tabla13[[#This Row],[Importe de adjudicación (IVA INCLUIDO)]]</f>
        <v>#VALUE!</v>
      </c>
      <c r="W1358" s="137"/>
    </row>
    <row r="1359" spans="19:23">
      <c r="S1359" s="203" t="e">
        <f>Tabla13[[#This Row],[Título del contrato]]&amp;Tabla13[[#This Row],[Nº Expediente de la plataforma de contratación]]</f>
        <v>#VALUE!</v>
      </c>
      <c r="T1359" s="208" t="e">
        <f>Tabla13[[#This Row],[Nº Expediente de la plataforma de contratación]]</f>
        <v>#VALUE!</v>
      </c>
      <c r="U1359" s="134" t="e">
        <f>Tabla13[[#This Row],[Importe IVA ]]</f>
        <v>#VALUE!</v>
      </c>
      <c r="V1359" s="134" t="e">
        <f>Tabla13[[#This Row],[Importe de adjudicación (IVA INCLUIDO)]]</f>
        <v>#VALUE!</v>
      </c>
      <c r="W1359" s="137"/>
    </row>
    <row r="1360" spans="19:23">
      <c r="S1360" s="203" t="e">
        <f>Tabla13[[#This Row],[Título del contrato]]&amp;Tabla13[[#This Row],[Nº Expediente de la plataforma de contratación]]</f>
        <v>#VALUE!</v>
      </c>
      <c r="T1360" s="208" t="e">
        <f>Tabla13[[#This Row],[Nº Expediente de la plataforma de contratación]]</f>
        <v>#VALUE!</v>
      </c>
      <c r="U1360" s="134" t="e">
        <f>Tabla13[[#This Row],[Importe IVA ]]</f>
        <v>#VALUE!</v>
      </c>
      <c r="V1360" s="134" t="e">
        <f>Tabla13[[#This Row],[Importe de adjudicación (IVA INCLUIDO)]]</f>
        <v>#VALUE!</v>
      </c>
      <c r="W1360" s="137"/>
    </row>
    <row r="1361" spans="19:23">
      <c r="S1361" s="203" t="e">
        <f>Tabla13[[#This Row],[Título del contrato]]&amp;Tabla13[[#This Row],[Nº Expediente de la plataforma de contratación]]</f>
        <v>#VALUE!</v>
      </c>
      <c r="T1361" s="208" t="e">
        <f>Tabla13[[#This Row],[Nº Expediente de la plataforma de contratación]]</f>
        <v>#VALUE!</v>
      </c>
      <c r="U1361" s="134" t="e">
        <f>Tabla13[[#This Row],[Importe IVA ]]</f>
        <v>#VALUE!</v>
      </c>
      <c r="V1361" s="134" t="e">
        <f>Tabla13[[#This Row],[Importe de adjudicación (IVA INCLUIDO)]]</f>
        <v>#VALUE!</v>
      </c>
      <c r="W1361" s="137"/>
    </row>
    <row r="1362" spans="19:23">
      <c r="S1362" s="203" t="e">
        <f>Tabla13[[#This Row],[Título del contrato]]&amp;Tabla13[[#This Row],[Nº Expediente de la plataforma de contratación]]</f>
        <v>#VALUE!</v>
      </c>
      <c r="T1362" s="208" t="e">
        <f>Tabla13[[#This Row],[Nº Expediente de la plataforma de contratación]]</f>
        <v>#VALUE!</v>
      </c>
      <c r="U1362" s="134" t="e">
        <f>Tabla13[[#This Row],[Importe IVA ]]</f>
        <v>#VALUE!</v>
      </c>
      <c r="V1362" s="134" t="e">
        <f>Tabla13[[#This Row],[Importe de adjudicación (IVA INCLUIDO)]]</f>
        <v>#VALUE!</v>
      </c>
      <c r="W1362" s="137"/>
    </row>
    <row r="1363" spans="19:23">
      <c r="S1363" s="203" t="e">
        <f>Tabla13[[#This Row],[Título del contrato]]&amp;Tabla13[[#This Row],[Nº Expediente de la plataforma de contratación]]</f>
        <v>#VALUE!</v>
      </c>
      <c r="T1363" s="208" t="e">
        <f>Tabla13[[#This Row],[Nº Expediente de la plataforma de contratación]]</f>
        <v>#VALUE!</v>
      </c>
      <c r="U1363" s="134" t="e">
        <f>Tabla13[[#This Row],[Importe IVA ]]</f>
        <v>#VALUE!</v>
      </c>
      <c r="V1363" s="134" t="e">
        <f>Tabla13[[#This Row],[Importe de adjudicación (IVA INCLUIDO)]]</f>
        <v>#VALUE!</v>
      </c>
      <c r="W1363" s="137"/>
    </row>
    <row r="1364" spans="19:23">
      <c r="S1364" s="203" t="e">
        <f>Tabla13[[#This Row],[Título del contrato]]&amp;Tabla13[[#This Row],[Nº Expediente de la plataforma de contratación]]</f>
        <v>#VALUE!</v>
      </c>
      <c r="T1364" s="208" t="e">
        <f>Tabla13[[#This Row],[Nº Expediente de la plataforma de contratación]]</f>
        <v>#VALUE!</v>
      </c>
      <c r="U1364" s="134" t="e">
        <f>Tabla13[[#This Row],[Importe IVA ]]</f>
        <v>#VALUE!</v>
      </c>
      <c r="V1364" s="134" t="e">
        <f>Tabla13[[#This Row],[Importe de adjudicación (IVA INCLUIDO)]]</f>
        <v>#VALUE!</v>
      </c>
      <c r="W1364" s="137"/>
    </row>
    <row r="1365" spans="19:23">
      <c r="S1365" s="203" t="e">
        <f>Tabla13[[#This Row],[Título del contrato]]&amp;Tabla13[[#This Row],[Nº Expediente de la plataforma de contratación]]</f>
        <v>#VALUE!</v>
      </c>
      <c r="T1365" s="208" t="e">
        <f>Tabla13[[#This Row],[Nº Expediente de la plataforma de contratación]]</f>
        <v>#VALUE!</v>
      </c>
      <c r="U1365" s="134" t="e">
        <f>Tabla13[[#This Row],[Importe IVA ]]</f>
        <v>#VALUE!</v>
      </c>
      <c r="V1365" s="134" t="e">
        <f>Tabla13[[#This Row],[Importe de adjudicación (IVA INCLUIDO)]]</f>
        <v>#VALUE!</v>
      </c>
      <c r="W1365" s="137"/>
    </row>
    <row r="1366" spans="19:23">
      <c r="S1366" s="203" t="e">
        <f>Tabla13[[#This Row],[Título del contrato]]&amp;Tabla13[[#This Row],[Nº Expediente de la plataforma de contratación]]</f>
        <v>#VALUE!</v>
      </c>
      <c r="T1366" s="208" t="e">
        <f>Tabla13[[#This Row],[Nº Expediente de la plataforma de contratación]]</f>
        <v>#VALUE!</v>
      </c>
      <c r="U1366" s="134" t="e">
        <f>Tabla13[[#This Row],[Importe IVA ]]</f>
        <v>#VALUE!</v>
      </c>
      <c r="V1366" s="134" t="e">
        <f>Tabla13[[#This Row],[Importe de adjudicación (IVA INCLUIDO)]]</f>
        <v>#VALUE!</v>
      </c>
      <c r="W1366" s="137"/>
    </row>
    <row r="1367" spans="19:23">
      <c r="S1367" s="203" t="e">
        <f>Tabla13[[#This Row],[Título del contrato]]&amp;Tabla13[[#This Row],[Nº Expediente de la plataforma de contratación]]</f>
        <v>#VALUE!</v>
      </c>
      <c r="T1367" s="208" t="e">
        <f>Tabla13[[#This Row],[Nº Expediente de la plataforma de contratación]]</f>
        <v>#VALUE!</v>
      </c>
      <c r="U1367" s="134" t="e">
        <f>Tabla13[[#This Row],[Importe IVA ]]</f>
        <v>#VALUE!</v>
      </c>
      <c r="V1367" s="134" t="e">
        <f>Tabla13[[#This Row],[Importe de adjudicación (IVA INCLUIDO)]]</f>
        <v>#VALUE!</v>
      </c>
      <c r="W1367" s="137"/>
    </row>
    <row r="1368" spans="19:23">
      <c r="S1368" s="203" t="e">
        <f>Tabla13[[#This Row],[Título del contrato]]&amp;Tabla13[[#This Row],[Nº Expediente de la plataforma de contratación]]</f>
        <v>#VALUE!</v>
      </c>
      <c r="T1368" s="208" t="e">
        <f>Tabla13[[#This Row],[Nº Expediente de la plataforma de contratación]]</f>
        <v>#VALUE!</v>
      </c>
      <c r="U1368" s="134" t="e">
        <f>Tabla13[[#This Row],[Importe IVA ]]</f>
        <v>#VALUE!</v>
      </c>
      <c r="V1368" s="134" t="e">
        <f>Tabla13[[#This Row],[Importe de adjudicación (IVA INCLUIDO)]]</f>
        <v>#VALUE!</v>
      </c>
      <c r="W1368" s="137"/>
    </row>
    <row r="1369" spans="19:23">
      <c r="S1369" s="203" t="e">
        <f>Tabla13[[#This Row],[Título del contrato]]&amp;Tabla13[[#This Row],[Nº Expediente de la plataforma de contratación]]</f>
        <v>#VALUE!</v>
      </c>
      <c r="T1369" s="208" t="e">
        <f>Tabla13[[#This Row],[Nº Expediente de la plataforma de contratación]]</f>
        <v>#VALUE!</v>
      </c>
      <c r="U1369" s="134" t="e">
        <f>Tabla13[[#This Row],[Importe IVA ]]</f>
        <v>#VALUE!</v>
      </c>
      <c r="V1369" s="134" t="e">
        <f>Tabla13[[#This Row],[Importe de adjudicación (IVA INCLUIDO)]]</f>
        <v>#VALUE!</v>
      </c>
      <c r="W1369" s="137"/>
    </row>
    <row r="1370" spans="19:23">
      <c r="S1370" s="203" t="e">
        <f>Tabla13[[#This Row],[Título del contrato]]&amp;Tabla13[[#This Row],[Nº Expediente de la plataforma de contratación]]</f>
        <v>#VALUE!</v>
      </c>
      <c r="T1370" s="208" t="e">
        <f>Tabla13[[#This Row],[Nº Expediente de la plataforma de contratación]]</f>
        <v>#VALUE!</v>
      </c>
      <c r="U1370" s="134" t="e">
        <f>Tabla13[[#This Row],[Importe IVA ]]</f>
        <v>#VALUE!</v>
      </c>
      <c r="V1370" s="134" t="e">
        <f>Tabla13[[#This Row],[Importe de adjudicación (IVA INCLUIDO)]]</f>
        <v>#VALUE!</v>
      </c>
      <c r="W1370" s="137"/>
    </row>
    <row r="1371" spans="19:23">
      <c r="S1371" s="203" t="e">
        <f>Tabla13[[#This Row],[Título del contrato]]&amp;Tabla13[[#This Row],[Nº Expediente de la plataforma de contratación]]</f>
        <v>#VALUE!</v>
      </c>
      <c r="T1371" s="208" t="e">
        <f>Tabla13[[#This Row],[Nº Expediente de la plataforma de contratación]]</f>
        <v>#VALUE!</v>
      </c>
      <c r="U1371" s="134" t="e">
        <f>Tabla13[[#This Row],[Importe IVA ]]</f>
        <v>#VALUE!</v>
      </c>
      <c r="V1371" s="134" t="e">
        <f>Tabla13[[#This Row],[Importe de adjudicación (IVA INCLUIDO)]]</f>
        <v>#VALUE!</v>
      </c>
      <c r="W1371" s="137"/>
    </row>
    <row r="1372" spans="19:23">
      <c r="S1372" s="203" t="e">
        <f>Tabla13[[#This Row],[Título del contrato]]&amp;Tabla13[[#This Row],[Nº Expediente de la plataforma de contratación]]</f>
        <v>#VALUE!</v>
      </c>
      <c r="T1372" s="208" t="e">
        <f>Tabla13[[#This Row],[Nº Expediente de la plataforma de contratación]]</f>
        <v>#VALUE!</v>
      </c>
      <c r="U1372" s="134" t="e">
        <f>Tabla13[[#This Row],[Importe IVA ]]</f>
        <v>#VALUE!</v>
      </c>
      <c r="V1372" s="134" t="e">
        <f>Tabla13[[#This Row],[Importe de adjudicación (IVA INCLUIDO)]]</f>
        <v>#VALUE!</v>
      </c>
      <c r="W1372" s="137"/>
    </row>
    <row r="1373" spans="19:23">
      <c r="S1373" s="203" t="e">
        <f>Tabla13[[#This Row],[Título del contrato]]&amp;Tabla13[[#This Row],[Nº Expediente de la plataforma de contratación]]</f>
        <v>#VALUE!</v>
      </c>
      <c r="T1373" s="208" t="e">
        <f>Tabla13[[#This Row],[Nº Expediente de la plataforma de contratación]]</f>
        <v>#VALUE!</v>
      </c>
      <c r="U1373" s="134" t="e">
        <f>Tabla13[[#This Row],[Importe IVA ]]</f>
        <v>#VALUE!</v>
      </c>
      <c r="V1373" s="134" t="e">
        <f>Tabla13[[#This Row],[Importe de adjudicación (IVA INCLUIDO)]]</f>
        <v>#VALUE!</v>
      </c>
      <c r="W1373" s="137"/>
    </row>
    <row r="1374" spans="19:23">
      <c r="S1374" s="203" t="e">
        <f>Tabla13[[#This Row],[Título del contrato]]&amp;Tabla13[[#This Row],[Nº Expediente de la plataforma de contratación]]</f>
        <v>#VALUE!</v>
      </c>
      <c r="T1374" s="208" t="e">
        <f>Tabla13[[#This Row],[Nº Expediente de la plataforma de contratación]]</f>
        <v>#VALUE!</v>
      </c>
      <c r="U1374" s="134" t="e">
        <f>Tabla13[[#This Row],[Importe IVA ]]</f>
        <v>#VALUE!</v>
      </c>
      <c r="V1374" s="134" t="e">
        <f>Tabla13[[#This Row],[Importe de adjudicación (IVA INCLUIDO)]]</f>
        <v>#VALUE!</v>
      </c>
      <c r="W1374" s="137"/>
    </row>
    <row r="1375" spans="19:23">
      <c r="S1375" s="203" t="e">
        <f>Tabla13[[#This Row],[Título del contrato]]&amp;Tabla13[[#This Row],[Nº Expediente de la plataforma de contratación]]</f>
        <v>#VALUE!</v>
      </c>
      <c r="T1375" s="208" t="e">
        <f>Tabla13[[#This Row],[Nº Expediente de la plataforma de contratación]]</f>
        <v>#VALUE!</v>
      </c>
      <c r="U1375" s="134" t="e">
        <f>Tabla13[[#This Row],[Importe IVA ]]</f>
        <v>#VALUE!</v>
      </c>
      <c r="V1375" s="134" t="e">
        <f>Tabla13[[#This Row],[Importe de adjudicación (IVA INCLUIDO)]]</f>
        <v>#VALUE!</v>
      </c>
      <c r="W1375" s="137"/>
    </row>
    <row r="1376" spans="19:23">
      <c r="S1376" s="203" t="e">
        <f>Tabla13[[#This Row],[Título del contrato]]&amp;Tabla13[[#This Row],[Nº Expediente de la plataforma de contratación]]</f>
        <v>#VALUE!</v>
      </c>
      <c r="T1376" s="208" t="e">
        <f>Tabla13[[#This Row],[Nº Expediente de la plataforma de contratación]]</f>
        <v>#VALUE!</v>
      </c>
      <c r="U1376" s="134" t="e">
        <f>Tabla13[[#This Row],[Importe IVA ]]</f>
        <v>#VALUE!</v>
      </c>
      <c r="V1376" s="134" t="e">
        <f>Tabla13[[#This Row],[Importe de adjudicación (IVA INCLUIDO)]]</f>
        <v>#VALUE!</v>
      </c>
      <c r="W1376" s="137"/>
    </row>
    <row r="1377" spans="19:23">
      <c r="S1377" s="203" t="e">
        <f>Tabla13[[#This Row],[Título del contrato]]&amp;Tabla13[[#This Row],[Nº Expediente de la plataforma de contratación]]</f>
        <v>#VALUE!</v>
      </c>
      <c r="T1377" s="208" t="e">
        <f>Tabla13[[#This Row],[Nº Expediente de la plataforma de contratación]]</f>
        <v>#VALUE!</v>
      </c>
      <c r="U1377" s="134" t="e">
        <f>Tabla13[[#This Row],[Importe IVA ]]</f>
        <v>#VALUE!</v>
      </c>
      <c r="V1377" s="134" t="e">
        <f>Tabla13[[#This Row],[Importe de adjudicación (IVA INCLUIDO)]]</f>
        <v>#VALUE!</v>
      </c>
      <c r="W1377" s="137"/>
    </row>
    <row r="1378" spans="19:23">
      <c r="S1378" s="203" t="e">
        <f>Tabla13[[#This Row],[Título del contrato]]&amp;Tabla13[[#This Row],[Nº Expediente de la plataforma de contratación]]</f>
        <v>#VALUE!</v>
      </c>
      <c r="T1378" s="208" t="e">
        <f>Tabla13[[#This Row],[Nº Expediente de la plataforma de contratación]]</f>
        <v>#VALUE!</v>
      </c>
      <c r="U1378" s="134" t="e">
        <f>Tabla13[[#This Row],[Importe IVA ]]</f>
        <v>#VALUE!</v>
      </c>
      <c r="V1378" s="134" t="e">
        <f>Tabla13[[#This Row],[Importe de adjudicación (IVA INCLUIDO)]]</f>
        <v>#VALUE!</v>
      </c>
      <c r="W1378" s="137"/>
    </row>
    <row r="1379" spans="19:23">
      <c r="S1379" s="203" t="e">
        <f>Tabla13[[#This Row],[Título del contrato]]&amp;Tabla13[[#This Row],[Nº Expediente de la plataforma de contratación]]</f>
        <v>#VALUE!</v>
      </c>
      <c r="T1379" s="208" t="e">
        <f>Tabla13[[#This Row],[Nº Expediente de la plataforma de contratación]]</f>
        <v>#VALUE!</v>
      </c>
      <c r="U1379" s="134" t="e">
        <f>Tabla13[[#This Row],[Importe IVA ]]</f>
        <v>#VALUE!</v>
      </c>
      <c r="V1379" s="134" t="e">
        <f>Tabla13[[#This Row],[Importe de adjudicación (IVA INCLUIDO)]]</f>
        <v>#VALUE!</v>
      </c>
      <c r="W1379" s="137"/>
    </row>
    <row r="1380" spans="19:23">
      <c r="S1380" s="203" t="e">
        <f>Tabla13[[#This Row],[Título del contrato]]&amp;Tabla13[[#This Row],[Nº Expediente de la plataforma de contratación]]</f>
        <v>#VALUE!</v>
      </c>
      <c r="T1380" s="208" t="e">
        <f>Tabla13[[#This Row],[Nº Expediente de la plataforma de contratación]]</f>
        <v>#VALUE!</v>
      </c>
      <c r="U1380" s="134" t="e">
        <f>Tabla13[[#This Row],[Importe IVA ]]</f>
        <v>#VALUE!</v>
      </c>
      <c r="V1380" s="134" t="e">
        <f>Tabla13[[#This Row],[Importe de adjudicación (IVA INCLUIDO)]]</f>
        <v>#VALUE!</v>
      </c>
      <c r="W1380" s="137"/>
    </row>
    <row r="1381" spans="19:23">
      <c r="S1381" s="203" t="e">
        <f>Tabla13[[#This Row],[Título del contrato]]&amp;Tabla13[[#This Row],[Nº Expediente de la plataforma de contratación]]</f>
        <v>#VALUE!</v>
      </c>
      <c r="T1381" s="208" t="e">
        <f>Tabla13[[#This Row],[Nº Expediente de la plataforma de contratación]]</f>
        <v>#VALUE!</v>
      </c>
      <c r="U1381" s="134" t="e">
        <f>Tabla13[[#This Row],[Importe IVA ]]</f>
        <v>#VALUE!</v>
      </c>
      <c r="V1381" s="134" t="e">
        <f>Tabla13[[#This Row],[Importe de adjudicación (IVA INCLUIDO)]]</f>
        <v>#VALUE!</v>
      </c>
      <c r="W1381" s="137"/>
    </row>
    <row r="1382" spans="19:23">
      <c r="S1382" s="203" t="e">
        <f>Tabla13[[#This Row],[Título del contrato]]&amp;Tabla13[[#This Row],[Nº Expediente de la plataforma de contratación]]</f>
        <v>#VALUE!</v>
      </c>
      <c r="T1382" s="208" t="e">
        <f>Tabla13[[#This Row],[Nº Expediente de la plataforma de contratación]]</f>
        <v>#VALUE!</v>
      </c>
      <c r="U1382" s="134" t="e">
        <f>Tabla13[[#This Row],[Importe IVA ]]</f>
        <v>#VALUE!</v>
      </c>
      <c r="V1382" s="134" t="e">
        <f>Tabla13[[#This Row],[Importe de adjudicación (IVA INCLUIDO)]]</f>
        <v>#VALUE!</v>
      </c>
      <c r="W1382" s="137"/>
    </row>
    <row r="1383" spans="19:23">
      <c r="S1383" s="203" t="e">
        <f>Tabla13[[#This Row],[Título del contrato]]&amp;Tabla13[[#This Row],[Nº Expediente de la plataforma de contratación]]</f>
        <v>#VALUE!</v>
      </c>
      <c r="T1383" s="208" t="e">
        <f>Tabla13[[#This Row],[Nº Expediente de la plataforma de contratación]]</f>
        <v>#VALUE!</v>
      </c>
      <c r="U1383" s="134" t="e">
        <f>Tabla13[[#This Row],[Importe IVA ]]</f>
        <v>#VALUE!</v>
      </c>
      <c r="V1383" s="134" t="e">
        <f>Tabla13[[#This Row],[Importe de adjudicación (IVA INCLUIDO)]]</f>
        <v>#VALUE!</v>
      </c>
      <c r="W1383" s="137"/>
    </row>
    <row r="1384" spans="19:23">
      <c r="S1384" s="203" t="e">
        <f>Tabla13[[#This Row],[Título del contrato]]&amp;Tabla13[[#This Row],[Nº Expediente de la plataforma de contratación]]</f>
        <v>#VALUE!</v>
      </c>
      <c r="T1384" s="208" t="e">
        <f>Tabla13[[#This Row],[Nº Expediente de la plataforma de contratación]]</f>
        <v>#VALUE!</v>
      </c>
      <c r="U1384" s="134" t="e">
        <f>Tabla13[[#This Row],[Importe IVA ]]</f>
        <v>#VALUE!</v>
      </c>
      <c r="V1384" s="134" t="e">
        <f>Tabla13[[#This Row],[Importe de adjudicación (IVA INCLUIDO)]]</f>
        <v>#VALUE!</v>
      </c>
      <c r="W1384" s="137"/>
    </row>
    <row r="1385" spans="19:23">
      <c r="S1385" s="203" t="e">
        <f>Tabla13[[#This Row],[Título del contrato]]&amp;Tabla13[[#This Row],[Nº Expediente de la plataforma de contratación]]</f>
        <v>#VALUE!</v>
      </c>
      <c r="T1385" s="208" t="e">
        <f>Tabla13[[#This Row],[Nº Expediente de la plataforma de contratación]]</f>
        <v>#VALUE!</v>
      </c>
      <c r="U1385" s="134" t="e">
        <f>Tabla13[[#This Row],[Importe IVA ]]</f>
        <v>#VALUE!</v>
      </c>
      <c r="V1385" s="134" t="e">
        <f>Tabla13[[#This Row],[Importe de adjudicación (IVA INCLUIDO)]]</f>
        <v>#VALUE!</v>
      </c>
      <c r="W1385" s="137"/>
    </row>
    <row r="1386" spans="19:23">
      <c r="S1386" s="203" t="e">
        <f>Tabla13[[#This Row],[Título del contrato]]&amp;Tabla13[[#This Row],[Nº Expediente de la plataforma de contratación]]</f>
        <v>#VALUE!</v>
      </c>
      <c r="T1386" s="208" t="e">
        <f>Tabla13[[#This Row],[Nº Expediente de la plataforma de contratación]]</f>
        <v>#VALUE!</v>
      </c>
      <c r="U1386" s="134" t="e">
        <f>Tabla13[[#This Row],[Importe IVA ]]</f>
        <v>#VALUE!</v>
      </c>
      <c r="V1386" s="134" t="e">
        <f>Tabla13[[#This Row],[Importe de adjudicación (IVA INCLUIDO)]]</f>
        <v>#VALUE!</v>
      </c>
      <c r="W1386" s="137"/>
    </row>
    <row r="1387" spans="19:23">
      <c r="S1387" s="203" t="e">
        <f>Tabla13[[#This Row],[Título del contrato]]&amp;Tabla13[[#This Row],[Nº Expediente de la plataforma de contratación]]</f>
        <v>#VALUE!</v>
      </c>
      <c r="T1387" s="208" t="e">
        <f>Tabla13[[#This Row],[Nº Expediente de la plataforma de contratación]]</f>
        <v>#VALUE!</v>
      </c>
      <c r="U1387" s="134" t="e">
        <f>Tabla13[[#This Row],[Importe IVA ]]</f>
        <v>#VALUE!</v>
      </c>
      <c r="V1387" s="134" t="e">
        <f>Tabla13[[#This Row],[Importe de adjudicación (IVA INCLUIDO)]]</f>
        <v>#VALUE!</v>
      </c>
      <c r="W1387" s="137"/>
    </row>
    <row r="1388" spans="19:23">
      <c r="S1388" s="203" t="e">
        <f>Tabla13[[#This Row],[Título del contrato]]&amp;Tabla13[[#This Row],[Nº Expediente de la plataforma de contratación]]</f>
        <v>#VALUE!</v>
      </c>
      <c r="T1388" s="208" t="e">
        <f>Tabla13[[#This Row],[Nº Expediente de la plataforma de contratación]]</f>
        <v>#VALUE!</v>
      </c>
      <c r="U1388" s="134" t="e">
        <f>Tabla13[[#This Row],[Importe IVA ]]</f>
        <v>#VALUE!</v>
      </c>
      <c r="V1388" s="134" t="e">
        <f>Tabla13[[#This Row],[Importe de adjudicación (IVA INCLUIDO)]]</f>
        <v>#VALUE!</v>
      </c>
      <c r="W1388" s="137"/>
    </row>
    <row r="1389" spans="19:23">
      <c r="S1389" s="203" t="e">
        <f>Tabla13[[#This Row],[Título del contrato]]&amp;Tabla13[[#This Row],[Nº Expediente de la plataforma de contratación]]</f>
        <v>#VALUE!</v>
      </c>
      <c r="T1389" s="208" t="e">
        <f>Tabla13[[#This Row],[Nº Expediente de la plataforma de contratación]]</f>
        <v>#VALUE!</v>
      </c>
      <c r="U1389" s="134" t="e">
        <f>Tabla13[[#This Row],[Importe IVA ]]</f>
        <v>#VALUE!</v>
      </c>
      <c r="V1389" s="134" t="e">
        <f>Tabla13[[#This Row],[Importe de adjudicación (IVA INCLUIDO)]]</f>
        <v>#VALUE!</v>
      </c>
      <c r="W1389" s="137"/>
    </row>
    <row r="1390" spans="19:23">
      <c r="S1390" s="203" t="e">
        <f>Tabla13[[#This Row],[Título del contrato]]&amp;Tabla13[[#This Row],[Nº Expediente de la plataforma de contratación]]</f>
        <v>#VALUE!</v>
      </c>
      <c r="T1390" s="208" t="e">
        <f>Tabla13[[#This Row],[Nº Expediente de la plataforma de contratación]]</f>
        <v>#VALUE!</v>
      </c>
      <c r="U1390" s="134" t="e">
        <f>Tabla13[[#This Row],[Importe IVA ]]</f>
        <v>#VALUE!</v>
      </c>
      <c r="V1390" s="134" t="e">
        <f>Tabla13[[#This Row],[Importe de adjudicación (IVA INCLUIDO)]]</f>
        <v>#VALUE!</v>
      </c>
      <c r="W1390" s="137"/>
    </row>
    <row r="1391" spans="19:23">
      <c r="S1391" s="203" t="e">
        <f>Tabla13[[#This Row],[Título del contrato]]&amp;Tabla13[[#This Row],[Nº Expediente de la plataforma de contratación]]</f>
        <v>#VALUE!</v>
      </c>
      <c r="T1391" s="208" t="e">
        <f>Tabla13[[#This Row],[Nº Expediente de la plataforma de contratación]]</f>
        <v>#VALUE!</v>
      </c>
      <c r="U1391" s="134" t="e">
        <f>Tabla13[[#This Row],[Importe IVA ]]</f>
        <v>#VALUE!</v>
      </c>
      <c r="V1391" s="134" t="e">
        <f>Tabla13[[#This Row],[Importe de adjudicación (IVA INCLUIDO)]]</f>
        <v>#VALUE!</v>
      </c>
      <c r="W1391" s="137"/>
    </row>
    <row r="1392" spans="19:23">
      <c r="S1392" s="203" t="e">
        <f>Tabla13[[#This Row],[Título del contrato]]&amp;Tabla13[[#This Row],[Nº Expediente de la plataforma de contratación]]</f>
        <v>#VALUE!</v>
      </c>
      <c r="T1392" s="208" t="e">
        <f>Tabla13[[#This Row],[Nº Expediente de la plataforma de contratación]]</f>
        <v>#VALUE!</v>
      </c>
      <c r="U1392" s="134" t="e">
        <f>Tabla13[[#This Row],[Importe IVA ]]</f>
        <v>#VALUE!</v>
      </c>
      <c r="V1392" s="134" t="e">
        <f>Tabla13[[#This Row],[Importe de adjudicación (IVA INCLUIDO)]]</f>
        <v>#VALUE!</v>
      </c>
      <c r="W1392" s="137"/>
    </row>
    <row r="1393" spans="19:23">
      <c r="S1393" s="203" t="e">
        <f>Tabla13[[#This Row],[Título del contrato]]&amp;Tabla13[[#This Row],[Nº Expediente de la plataforma de contratación]]</f>
        <v>#VALUE!</v>
      </c>
      <c r="T1393" s="208" t="e">
        <f>Tabla13[[#This Row],[Nº Expediente de la plataforma de contratación]]</f>
        <v>#VALUE!</v>
      </c>
      <c r="U1393" s="134" t="e">
        <f>Tabla13[[#This Row],[Importe IVA ]]</f>
        <v>#VALUE!</v>
      </c>
      <c r="V1393" s="134" t="e">
        <f>Tabla13[[#This Row],[Importe de adjudicación (IVA INCLUIDO)]]</f>
        <v>#VALUE!</v>
      </c>
      <c r="W1393" s="137"/>
    </row>
    <row r="1394" spans="19:23">
      <c r="S1394" s="203" t="e">
        <f>Tabla13[[#This Row],[Título del contrato]]&amp;Tabla13[[#This Row],[Nº Expediente de la plataforma de contratación]]</f>
        <v>#VALUE!</v>
      </c>
      <c r="T1394" s="208" t="e">
        <f>Tabla13[[#This Row],[Nº Expediente de la plataforma de contratación]]</f>
        <v>#VALUE!</v>
      </c>
      <c r="U1394" s="134" t="e">
        <f>Tabla13[[#This Row],[Importe IVA ]]</f>
        <v>#VALUE!</v>
      </c>
      <c r="V1394" s="134" t="e">
        <f>Tabla13[[#This Row],[Importe de adjudicación (IVA INCLUIDO)]]</f>
        <v>#VALUE!</v>
      </c>
      <c r="W1394" s="137"/>
    </row>
    <row r="1395" spans="19:23">
      <c r="S1395" s="203" t="e">
        <f>Tabla13[[#This Row],[Título del contrato]]&amp;Tabla13[[#This Row],[Nº Expediente de la plataforma de contratación]]</f>
        <v>#VALUE!</v>
      </c>
      <c r="T1395" s="208" t="e">
        <f>Tabla13[[#This Row],[Nº Expediente de la plataforma de contratación]]</f>
        <v>#VALUE!</v>
      </c>
      <c r="U1395" s="134" t="e">
        <f>Tabla13[[#This Row],[Importe IVA ]]</f>
        <v>#VALUE!</v>
      </c>
      <c r="V1395" s="134" t="e">
        <f>Tabla13[[#This Row],[Importe de adjudicación (IVA INCLUIDO)]]</f>
        <v>#VALUE!</v>
      </c>
      <c r="W1395" s="137"/>
    </row>
    <row r="1396" spans="19:23">
      <c r="S1396" s="203" t="e">
        <f>Tabla13[[#This Row],[Título del contrato]]&amp;Tabla13[[#This Row],[Nº Expediente de la plataforma de contratación]]</f>
        <v>#VALUE!</v>
      </c>
      <c r="T1396" s="208" t="e">
        <f>Tabla13[[#This Row],[Nº Expediente de la plataforma de contratación]]</f>
        <v>#VALUE!</v>
      </c>
      <c r="U1396" s="134" t="e">
        <f>Tabla13[[#This Row],[Importe IVA ]]</f>
        <v>#VALUE!</v>
      </c>
      <c r="V1396" s="134" t="e">
        <f>Tabla13[[#This Row],[Importe de adjudicación (IVA INCLUIDO)]]</f>
        <v>#VALUE!</v>
      </c>
      <c r="W1396" s="137"/>
    </row>
    <row r="1397" spans="19:23">
      <c r="S1397" s="203" t="e">
        <f>Tabla13[[#This Row],[Título del contrato]]&amp;Tabla13[[#This Row],[Nº Expediente de la plataforma de contratación]]</f>
        <v>#VALUE!</v>
      </c>
      <c r="T1397" s="208" t="e">
        <f>Tabla13[[#This Row],[Nº Expediente de la plataforma de contratación]]</f>
        <v>#VALUE!</v>
      </c>
      <c r="U1397" s="134" t="e">
        <f>Tabla13[[#This Row],[Importe IVA ]]</f>
        <v>#VALUE!</v>
      </c>
      <c r="V1397" s="134" t="e">
        <f>Tabla13[[#This Row],[Importe de adjudicación (IVA INCLUIDO)]]</f>
        <v>#VALUE!</v>
      </c>
      <c r="W1397" s="137"/>
    </row>
    <row r="1398" spans="19:23">
      <c r="S1398" s="203" t="e">
        <f>Tabla13[[#This Row],[Título del contrato]]&amp;Tabla13[[#This Row],[Nº Expediente de la plataforma de contratación]]</f>
        <v>#VALUE!</v>
      </c>
      <c r="T1398" s="208" t="e">
        <f>Tabla13[[#This Row],[Nº Expediente de la plataforma de contratación]]</f>
        <v>#VALUE!</v>
      </c>
      <c r="U1398" s="134" t="e">
        <f>Tabla13[[#This Row],[Importe IVA ]]</f>
        <v>#VALUE!</v>
      </c>
      <c r="V1398" s="134" t="e">
        <f>Tabla13[[#This Row],[Importe de adjudicación (IVA INCLUIDO)]]</f>
        <v>#VALUE!</v>
      </c>
      <c r="W1398" s="137"/>
    </row>
    <row r="1399" spans="19:23">
      <c r="S1399" s="203" t="e">
        <f>Tabla13[[#This Row],[Título del contrato]]&amp;Tabla13[[#This Row],[Nº Expediente de la plataforma de contratación]]</f>
        <v>#VALUE!</v>
      </c>
      <c r="T1399" s="208" t="e">
        <f>Tabla13[[#This Row],[Nº Expediente de la plataforma de contratación]]</f>
        <v>#VALUE!</v>
      </c>
      <c r="U1399" s="134" t="e">
        <f>Tabla13[[#This Row],[Importe IVA ]]</f>
        <v>#VALUE!</v>
      </c>
      <c r="V1399" s="134" t="e">
        <f>Tabla13[[#This Row],[Importe de adjudicación (IVA INCLUIDO)]]</f>
        <v>#VALUE!</v>
      </c>
      <c r="W1399" s="137"/>
    </row>
    <row r="1400" spans="19:23">
      <c r="S1400" s="203" t="e">
        <f>Tabla13[[#This Row],[Título del contrato]]&amp;Tabla13[[#This Row],[Nº Expediente de la plataforma de contratación]]</f>
        <v>#VALUE!</v>
      </c>
      <c r="T1400" s="208" t="e">
        <f>Tabla13[[#This Row],[Nº Expediente de la plataforma de contratación]]</f>
        <v>#VALUE!</v>
      </c>
      <c r="U1400" s="134" t="e">
        <f>Tabla13[[#This Row],[Importe IVA ]]</f>
        <v>#VALUE!</v>
      </c>
      <c r="V1400" s="134" t="e">
        <f>Tabla13[[#This Row],[Importe de adjudicación (IVA INCLUIDO)]]</f>
        <v>#VALUE!</v>
      </c>
      <c r="W1400" s="137"/>
    </row>
    <row r="1401" spans="19:23">
      <c r="S1401" s="203" t="e">
        <f>Tabla13[[#This Row],[Título del contrato]]&amp;Tabla13[[#This Row],[Nº Expediente de la plataforma de contratación]]</f>
        <v>#VALUE!</v>
      </c>
      <c r="T1401" s="208" t="e">
        <f>Tabla13[[#This Row],[Nº Expediente de la plataforma de contratación]]</f>
        <v>#VALUE!</v>
      </c>
      <c r="U1401" s="134" t="e">
        <f>Tabla13[[#This Row],[Importe IVA ]]</f>
        <v>#VALUE!</v>
      </c>
      <c r="V1401" s="134" t="e">
        <f>Tabla13[[#This Row],[Importe de adjudicación (IVA INCLUIDO)]]</f>
        <v>#VALUE!</v>
      </c>
      <c r="W1401" s="137"/>
    </row>
    <row r="1402" spans="19:23">
      <c r="S1402" s="203" t="e">
        <f>Tabla13[[#This Row],[Título del contrato]]&amp;Tabla13[[#This Row],[Nº Expediente de la plataforma de contratación]]</f>
        <v>#VALUE!</v>
      </c>
      <c r="T1402" s="208" t="e">
        <f>Tabla13[[#This Row],[Nº Expediente de la plataforma de contratación]]</f>
        <v>#VALUE!</v>
      </c>
      <c r="U1402" s="134" t="e">
        <f>Tabla13[[#This Row],[Importe IVA ]]</f>
        <v>#VALUE!</v>
      </c>
      <c r="V1402" s="134" t="e">
        <f>Tabla13[[#This Row],[Importe de adjudicación (IVA INCLUIDO)]]</f>
        <v>#VALUE!</v>
      </c>
      <c r="W1402" s="137"/>
    </row>
    <row r="1403" spans="19:23">
      <c r="S1403" s="203" t="e">
        <f>Tabla13[[#This Row],[Título del contrato]]&amp;Tabla13[[#This Row],[Nº Expediente de la plataforma de contratación]]</f>
        <v>#VALUE!</v>
      </c>
      <c r="T1403" s="208" t="e">
        <f>Tabla13[[#This Row],[Nº Expediente de la plataforma de contratación]]</f>
        <v>#VALUE!</v>
      </c>
      <c r="U1403" s="134" t="e">
        <f>Tabla13[[#This Row],[Importe IVA ]]</f>
        <v>#VALUE!</v>
      </c>
      <c r="V1403" s="134" t="e">
        <f>Tabla13[[#This Row],[Importe de adjudicación (IVA INCLUIDO)]]</f>
        <v>#VALUE!</v>
      </c>
      <c r="W1403" s="137"/>
    </row>
    <row r="1404" spans="19:23">
      <c r="S1404" s="203" t="e">
        <f>Tabla13[[#This Row],[Título del contrato]]&amp;Tabla13[[#This Row],[Nº Expediente de la plataforma de contratación]]</f>
        <v>#VALUE!</v>
      </c>
      <c r="T1404" s="208" t="e">
        <f>Tabla13[[#This Row],[Nº Expediente de la plataforma de contratación]]</f>
        <v>#VALUE!</v>
      </c>
      <c r="U1404" s="134" t="e">
        <f>Tabla13[[#This Row],[Importe IVA ]]</f>
        <v>#VALUE!</v>
      </c>
      <c r="V1404" s="134" t="e">
        <f>Tabla13[[#This Row],[Importe de adjudicación (IVA INCLUIDO)]]</f>
        <v>#VALUE!</v>
      </c>
      <c r="W1404" s="137"/>
    </row>
    <row r="1405" spans="19:23">
      <c r="S1405" s="203" t="e">
        <f>Tabla13[[#This Row],[Título del contrato]]&amp;Tabla13[[#This Row],[Nº Expediente de la plataforma de contratación]]</f>
        <v>#VALUE!</v>
      </c>
      <c r="T1405" s="208" t="e">
        <f>Tabla13[[#This Row],[Nº Expediente de la plataforma de contratación]]</f>
        <v>#VALUE!</v>
      </c>
      <c r="U1405" s="134" t="e">
        <f>Tabla13[[#This Row],[Importe IVA ]]</f>
        <v>#VALUE!</v>
      </c>
      <c r="V1405" s="134" t="e">
        <f>Tabla13[[#This Row],[Importe de adjudicación (IVA INCLUIDO)]]</f>
        <v>#VALUE!</v>
      </c>
      <c r="W1405" s="137"/>
    </row>
    <row r="1406" spans="19:23">
      <c r="S1406" s="203" t="e">
        <f>Tabla13[[#This Row],[Título del contrato]]&amp;Tabla13[[#This Row],[Nº Expediente de la plataforma de contratación]]</f>
        <v>#VALUE!</v>
      </c>
      <c r="T1406" s="208" t="e">
        <f>Tabla13[[#This Row],[Nº Expediente de la plataforma de contratación]]</f>
        <v>#VALUE!</v>
      </c>
      <c r="U1406" s="134" t="e">
        <f>Tabla13[[#This Row],[Importe IVA ]]</f>
        <v>#VALUE!</v>
      </c>
      <c r="V1406" s="134" t="e">
        <f>Tabla13[[#This Row],[Importe de adjudicación (IVA INCLUIDO)]]</f>
        <v>#VALUE!</v>
      </c>
      <c r="W1406" s="137"/>
    </row>
    <row r="1407" spans="19:23">
      <c r="S1407" s="203" t="e">
        <f>Tabla13[[#This Row],[Título del contrato]]&amp;Tabla13[[#This Row],[Nº Expediente de la plataforma de contratación]]</f>
        <v>#VALUE!</v>
      </c>
      <c r="T1407" s="208" t="e">
        <f>Tabla13[[#This Row],[Nº Expediente de la plataforma de contratación]]</f>
        <v>#VALUE!</v>
      </c>
      <c r="U1407" s="134" t="e">
        <f>Tabla13[[#This Row],[Importe IVA ]]</f>
        <v>#VALUE!</v>
      </c>
      <c r="V1407" s="134" t="e">
        <f>Tabla13[[#This Row],[Importe de adjudicación (IVA INCLUIDO)]]</f>
        <v>#VALUE!</v>
      </c>
      <c r="W1407" s="137"/>
    </row>
    <row r="1408" spans="19:23">
      <c r="S1408" s="203" t="e">
        <f>Tabla13[[#This Row],[Título del contrato]]&amp;Tabla13[[#This Row],[Nº Expediente de la plataforma de contratación]]</f>
        <v>#VALUE!</v>
      </c>
      <c r="T1408" s="208" t="e">
        <f>Tabla13[[#This Row],[Nº Expediente de la plataforma de contratación]]</f>
        <v>#VALUE!</v>
      </c>
      <c r="U1408" s="134" t="e">
        <f>Tabla13[[#This Row],[Importe IVA ]]</f>
        <v>#VALUE!</v>
      </c>
      <c r="V1408" s="134" t="e">
        <f>Tabla13[[#This Row],[Importe de adjudicación (IVA INCLUIDO)]]</f>
        <v>#VALUE!</v>
      </c>
      <c r="W1408" s="137"/>
    </row>
    <row r="1409" spans="19:23">
      <c r="S1409" s="203" t="e">
        <f>Tabla13[[#This Row],[Título del contrato]]&amp;Tabla13[[#This Row],[Nº Expediente de la plataforma de contratación]]</f>
        <v>#VALUE!</v>
      </c>
      <c r="T1409" s="208" t="e">
        <f>Tabla13[[#This Row],[Nº Expediente de la plataforma de contratación]]</f>
        <v>#VALUE!</v>
      </c>
      <c r="U1409" s="134" t="e">
        <f>Tabla13[[#This Row],[Importe IVA ]]</f>
        <v>#VALUE!</v>
      </c>
      <c r="V1409" s="134" t="e">
        <f>Tabla13[[#This Row],[Importe de adjudicación (IVA INCLUIDO)]]</f>
        <v>#VALUE!</v>
      </c>
      <c r="W1409" s="137"/>
    </row>
    <row r="1410" spans="19:23">
      <c r="S1410" s="203" t="e">
        <f>Tabla13[[#This Row],[Título del contrato]]&amp;Tabla13[[#This Row],[Nº Expediente de la plataforma de contratación]]</f>
        <v>#VALUE!</v>
      </c>
      <c r="T1410" s="208" t="e">
        <f>Tabla13[[#This Row],[Nº Expediente de la plataforma de contratación]]</f>
        <v>#VALUE!</v>
      </c>
      <c r="U1410" s="134" t="e">
        <f>Tabla13[[#This Row],[Importe IVA ]]</f>
        <v>#VALUE!</v>
      </c>
      <c r="V1410" s="134" t="e">
        <f>Tabla13[[#This Row],[Importe de adjudicación (IVA INCLUIDO)]]</f>
        <v>#VALUE!</v>
      </c>
      <c r="W1410" s="137"/>
    </row>
    <row r="1411" spans="19:23">
      <c r="S1411" s="203" t="e">
        <f>Tabla13[[#This Row],[Título del contrato]]&amp;Tabla13[[#This Row],[Nº Expediente de la plataforma de contratación]]</f>
        <v>#VALUE!</v>
      </c>
      <c r="T1411" s="208" t="e">
        <f>Tabla13[[#This Row],[Nº Expediente de la plataforma de contratación]]</f>
        <v>#VALUE!</v>
      </c>
      <c r="U1411" s="134" t="e">
        <f>Tabla13[[#This Row],[Importe IVA ]]</f>
        <v>#VALUE!</v>
      </c>
      <c r="V1411" s="134" t="e">
        <f>Tabla13[[#This Row],[Importe de adjudicación (IVA INCLUIDO)]]</f>
        <v>#VALUE!</v>
      </c>
      <c r="W1411" s="137"/>
    </row>
    <row r="1412" spans="19:23">
      <c r="S1412" s="203" t="e">
        <f>Tabla13[[#This Row],[Título del contrato]]&amp;Tabla13[[#This Row],[Nº Expediente de la plataforma de contratación]]</f>
        <v>#VALUE!</v>
      </c>
      <c r="T1412" s="208" t="e">
        <f>Tabla13[[#This Row],[Nº Expediente de la plataforma de contratación]]</f>
        <v>#VALUE!</v>
      </c>
      <c r="U1412" s="134" t="e">
        <f>Tabla13[[#This Row],[Importe IVA ]]</f>
        <v>#VALUE!</v>
      </c>
      <c r="V1412" s="134" t="e">
        <f>Tabla13[[#This Row],[Importe de adjudicación (IVA INCLUIDO)]]</f>
        <v>#VALUE!</v>
      </c>
      <c r="W1412" s="137"/>
    </row>
    <row r="1413" spans="19:23">
      <c r="S1413" s="203" t="e">
        <f>Tabla13[[#This Row],[Título del contrato]]&amp;Tabla13[[#This Row],[Nº Expediente de la plataforma de contratación]]</f>
        <v>#VALUE!</v>
      </c>
      <c r="T1413" s="208" t="e">
        <f>Tabla13[[#This Row],[Nº Expediente de la plataforma de contratación]]</f>
        <v>#VALUE!</v>
      </c>
      <c r="U1413" s="134" t="e">
        <f>Tabla13[[#This Row],[Importe IVA ]]</f>
        <v>#VALUE!</v>
      </c>
      <c r="V1413" s="134" t="e">
        <f>Tabla13[[#This Row],[Importe de adjudicación (IVA INCLUIDO)]]</f>
        <v>#VALUE!</v>
      </c>
      <c r="W1413" s="137"/>
    </row>
    <row r="1414" spans="19:23">
      <c r="S1414" s="203" t="e">
        <f>Tabla13[[#This Row],[Título del contrato]]&amp;Tabla13[[#This Row],[Nº Expediente de la plataforma de contratación]]</f>
        <v>#VALUE!</v>
      </c>
      <c r="T1414" s="208" t="e">
        <f>Tabla13[[#This Row],[Nº Expediente de la plataforma de contratación]]</f>
        <v>#VALUE!</v>
      </c>
      <c r="U1414" s="134" t="e">
        <f>Tabla13[[#This Row],[Importe IVA ]]</f>
        <v>#VALUE!</v>
      </c>
      <c r="V1414" s="134" t="e">
        <f>Tabla13[[#This Row],[Importe de adjudicación (IVA INCLUIDO)]]</f>
        <v>#VALUE!</v>
      </c>
      <c r="W1414" s="137"/>
    </row>
    <row r="1415" spans="19:23">
      <c r="S1415" s="203" t="e">
        <f>Tabla13[[#This Row],[Título del contrato]]&amp;Tabla13[[#This Row],[Nº Expediente de la plataforma de contratación]]</f>
        <v>#VALUE!</v>
      </c>
      <c r="T1415" s="208" t="e">
        <f>Tabla13[[#This Row],[Nº Expediente de la plataforma de contratación]]</f>
        <v>#VALUE!</v>
      </c>
      <c r="U1415" s="134" t="e">
        <f>Tabla13[[#This Row],[Importe IVA ]]</f>
        <v>#VALUE!</v>
      </c>
      <c r="V1415" s="134" t="e">
        <f>Tabla13[[#This Row],[Importe de adjudicación (IVA INCLUIDO)]]</f>
        <v>#VALUE!</v>
      </c>
      <c r="W1415" s="137"/>
    </row>
    <row r="1416" spans="19:23">
      <c r="S1416" s="203" t="e">
        <f>Tabla13[[#This Row],[Título del contrato]]&amp;Tabla13[[#This Row],[Nº Expediente de la plataforma de contratación]]</f>
        <v>#VALUE!</v>
      </c>
      <c r="T1416" s="208" t="e">
        <f>Tabla13[[#This Row],[Nº Expediente de la plataforma de contratación]]</f>
        <v>#VALUE!</v>
      </c>
      <c r="U1416" s="134" t="e">
        <f>Tabla13[[#This Row],[Importe IVA ]]</f>
        <v>#VALUE!</v>
      </c>
      <c r="V1416" s="134" t="e">
        <f>Tabla13[[#This Row],[Importe de adjudicación (IVA INCLUIDO)]]</f>
        <v>#VALUE!</v>
      </c>
      <c r="W1416" s="137"/>
    </row>
    <row r="1417" spans="19:23">
      <c r="S1417" s="203" t="e">
        <f>Tabla13[[#This Row],[Título del contrato]]&amp;Tabla13[[#This Row],[Nº Expediente de la plataforma de contratación]]</f>
        <v>#VALUE!</v>
      </c>
      <c r="T1417" s="208" t="e">
        <f>Tabla13[[#This Row],[Nº Expediente de la plataforma de contratación]]</f>
        <v>#VALUE!</v>
      </c>
      <c r="U1417" s="134" t="e">
        <f>Tabla13[[#This Row],[Importe IVA ]]</f>
        <v>#VALUE!</v>
      </c>
      <c r="V1417" s="134" t="e">
        <f>Tabla13[[#This Row],[Importe de adjudicación (IVA INCLUIDO)]]</f>
        <v>#VALUE!</v>
      </c>
      <c r="W1417" s="137"/>
    </row>
    <row r="1418" spans="19:23">
      <c r="S1418" s="203" t="e">
        <f>Tabla13[[#This Row],[Título del contrato]]&amp;Tabla13[[#This Row],[Nº Expediente de la plataforma de contratación]]</f>
        <v>#VALUE!</v>
      </c>
      <c r="T1418" s="208" t="e">
        <f>Tabla13[[#This Row],[Nº Expediente de la plataforma de contratación]]</f>
        <v>#VALUE!</v>
      </c>
      <c r="U1418" s="134" t="e">
        <f>Tabla13[[#This Row],[Importe IVA ]]</f>
        <v>#VALUE!</v>
      </c>
      <c r="V1418" s="134" t="e">
        <f>Tabla13[[#This Row],[Importe de adjudicación (IVA INCLUIDO)]]</f>
        <v>#VALUE!</v>
      </c>
      <c r="W1418" s="137"/>
    </row>
    <row r="1419" spans="19:23">
      <c r="S1419" s="203" t="e">
        <f>Tabla13[[#This Row],[Título del contrato]]&amp;Tabla13[[#This Row],[Nº Expediente de la plataforma de contratación]]</f>
        <v>#VALUE!</v>
      </c>
      <c r="T1419" s="208" t="e">
        <f>Tabla13[[#This Row],[Nº Expediente de la plataforma de contratación]]</f>
        <v>#VALUE!</v>
      </c>
      <c r="U1419" s="134" t="e">
        <f>Tabla13[[#This Row],[Importe IVA ]]</f>
        <v>#VALUE!</v>
      </c>
      <c r="V1419" s="134" t="e">
        <f>Tabla13[[#This Row],[Importe de adjudicación (IVA INCLUIDO)]]</f>
        <v>#VALUE!</v>
      </c>
      <c r="W1419" s="137"/>
    </row>
    <row r="1420" spans="19:23">
      <c r="S1420" s="203" t="e">
        <f>Tabla13[[#This Row],[Título del contrato]]&amp;Tabla13[[#This Row],[Nº Expediente de la plataforma de contratación]]</f>
        <v>#VALUE!</v>
      </c>
      <c r="T1420" s="208" t="e">
        <f>Tabla13[[#This Row],[Nº Expediente de la plataforma de contratación]]</f>
        <v>#VALUE!</v>
      </c>
      <c r="U1420" s="134" t="e">
        <f>Tabla13[[#This Row],[Importe IVA ]]</f>
        <v>#VALUE!</v>
      </c>
      <c r="V1420" s="134" t="e">
        <f>Tabla13[[#This Row],[Importe de adjudicación (IVA INCLUIDO)]]</f>
        <v>#VALUE!</v>
      </c>
      <c r="W1420" s="137"/>
    </row>
    <row r="1421" spans="19:23">
      <c r="S1421" s="203" t="e">
        <f>Tabla13[[#This Row],[Título del contrato]]&amp;Tabla13[[#This Row],[Nº Expediente de la plataforma de contratación]]</f>
        <v>#VALUE!</v>
      </c>
      <c r="T1421" s="208" t="e">
        <f>Tabla13[[#This Row],[Nº Expediente de la plataforma de contratación]]</f>
        <v>#VALUE!</v>
      </c>
      <c r="U1421" s="134" t="e">
        <f>Tabla13[[#This Row],[Importe IVA ]]</f>
        <v>#VALUE!</v>
      </c>
      <c r="V1421" s="134" t="e">
        <f>Tabla13[[#This Row],[Importe de adjudicación (IVA INCLUIDO)]]</f>
        <v>#VALUE!</v>
      </c>
      <c r="W1421" s="137"/>
    </row>
    <row r="1422" spans="19:23">
      <c r="S1422" s="203" t="e">
        <f>Tabla13[[#This Row],[Título del contrato]]&amp;Tabla13[[#This Row],[Nº Expediente de la plataforma de contratación]]</f>
        <v>#VALUE!</v>
      </c>
      <c r="T1422" s="208" t="e">
        <f>Tabla13[[#This Row],[Nº Expediente de la plataforma de contratación]]</f>
        <v>#VALUE!</v>
      </c>
      <c r="U1422" s="134" t="e">
        <f>Tabla13[[#This Row],[Importe IVA ]]</f>
        <v>#VALUE!</v>
      </c>
      <c r="V1422" s="134" t="e">
        <f>Tabla13[[#This Row],[Importe de adjudicación (IVA INCLUIDO)]]</f>
        <v>#VALUE!</v>
      </c>
      <c r="W1422" s="137"/>
    </row>
    <row r="1423" spans="19:23">
      <c r="S1423" s="203" t="e">
        <f>Tabla13[[#This Row],[Título del contrato]]&amp;Tabla13[[#This Row],[Nº Expediente de la plataforma de contratación]]</f>
        <v>#VALUE!</v>
      </c>
      <c r="T1423" s="208" t="e">
        <f>Tabla13[[#This Row],[Nº Expediente de la plataforma de contratación]]</f>
        <v>#VALUE!</v>
      </c>
      <c r="U1423" s="134" t="e">
        <f>Tabla13[[#This Row],[Importe IVA ]]</f>
        <v>#VALUE!</v>
      </c>
      <c r="V1423" s="134" t="e">
        <f>Tabla13[[#This Row],[Importe de adjudicación (IVA INCLUIDO)]]</f>
        <v>#VALUE!</v>
      </c>
      <c r="W1423" s="137"/>
    </row>
    <row r="1424" spans="19:23">
      <c r="S1424" s="203" t="e">
        <f>Tabla13[[#This Row],[Título del contrato]]&amp;Tabla13[[#This Row],[Nº Expediente de la plataforma de contratación]]</f>
        <v>#VALUE!</v>
      </c>
      <c r="T1424" s="208" t="e">
        <f>Tabla13[[#This Row],[Nº Expediente de la plataforma de contratación]]</f>
        <v>#VALUE!</v>
      </c>
      <c r="U1424" s="134" t="e">
        <f>Tabla13[[#This Row],[Importe IVA ]]</f>
        <v>#VALUE!</v>
      </c>
      <c r="V1424" s="134" t="e">
        <f>Tabla13[[#This Row],[Importe de adjudicación (IVA INCLUIDO)]]</f>
        <v>#VALUE!</v>
      </c>
      <c r="W1424" s="137"/>
    </row>
    <row r="1425" spans="19:23">
      <c r="S1425" s="203" t="e">
        <f>Tabla13[[#This Row],[Título del contrato]]&amp;Tabla13[[#This Row],[Nº Expediente de la plataforma de contratación]]</f>
        <v>#VALUE!</v>
      </c>
      <c r="T1425" s="208" t="e">
        <f>Tabla13[[#This Row],[Nº Expediente de la plataforma de contratación]]</f>
        <v>#VALUE!</v>
      </c>
      <c r="U1425" s="134" t="e">
        <f>Tabla13[[#This Row],[Importe IVA ]]</f>
        <v>#VALUE!</v>
      </c>
      <c r="V1425" s="134" t="e">
        <f>Tabla13[[#This Row],[Importe de adjudicación (IVA INCLUIDO)]]</f>
        <v>#VALUE!</v>
      </c>
      <c r="W1425" s="137"/>
    </row>
    <row r="1426" spans="19:23">
      <c r="S1426" s="203" t="e">
        <f>Tabla13[[#This Row],[Título del contrato]]&amp;Tabla13[[#This Row],[Nº Expediente de la plataforma de contratación]]</f>
        <v>#VALUE!</v>
      </c>
      <c r="T1426" s="208" t="e">
        <f>Tabla13[[#This Row],[Nº Expediente de la plataforma de contratación]]</f>
        <v>#VALUE!</v>
      </c>
      <c r="U1426" s="134" t="e">
        <f>Tabla13[[#This Row],[Importe IVA ]]</f>
        <v>#VALUE!</v>
      </c>
      <c r="V1426" s="134" t="e">
        <f>Tabla13[[#This Row],[Importe de adjudicación (IVA INCLUIDO)]]</f>
        <v>#VALUE!</v>
      </c>
      <c r="W1426" s="137"/>
    </row>
    <row r="1427" spans="19:23">
      <c r="S1427" s="203" t="e">
        <f>Tabla13[[#This Row],[Título del contrato]]&amp;Tabla13[[#This Row],[Nº Expediente de la plataforma de contratación]]</f>
        <v>#VALUE!</v>
      </c>
      <c r="T1427" s="208" t="e">
        <f>Tabla13[[#This Row],[Nº Expediente de la plataforma de contratación]]</f>
        <v>#VALUE!</v>
      </c>
      <c r="U1427" s="134" t="e">
        <f>Tabla13[[#This Row],[Importe IVA ]]</f>
        <v>#VALUE!</v>
      </c>
      <c r="V1427" s="134" t="e">
        <f>Tabla13[[#This Row],[Importe de adjudicación (IVA INCLUIDO)]]</f>
        <v>#VALUE!</v>
      </c>
      <c r="W1427" s="137"/>
    </row>
    <row r="1428" spans="19:23">
      <c r="S1428" s="203" t="e">
        <f>Tabla13[[#This Row],[Título del contrato]]&amp;Tabla13[[#This Row],[Nº Expediente de la plataforma de contratación]]</f>
        <v>#VALUE!</v>
      </c>
      <c r="T1428" s="208" t="e">
        <f>Tabla13[[#This Row],[Nº Expediente de la plataforma de contratación]]</f>
        <v>#VALUE!</v>
      </c>
      <c r="U1428" s="134" t="e">
        <f>Tabla13[[#This Row],[Importe IVA ]]</f>
        <v>#VALUE!</v>
      </c>
      <c r="V1428" s="134" t="e">
        <f>Tabla13[[#This Row],[Importe de adjudicación (IVA INCLUIDO)]]</f>
        <v>#VALUE!</v>
      </c>
      <c r="W1428" s="137"/>
    </row>
    <row r="1429" spans="19:23">
      <c r="S1429" s="203" t="e">
        <f>Tabla13[[#This Row],[Título del contrato]]&amp;Tabla13[[#This Row],[Nº Expediente de la plataforma de contratación]]</f>
        <v>#VALUE!</v>
      </c>
      <c r="T1429" s="208" t="e">
        <f>Tabla13[[#This Row],[Nº Expediente de la plataforma de contratación]]</f>
        <v>#VALUE!</v>
      </c>
      <c r="U1429" s="134" t="e">
        <f>Tabla13[[#This Row],[Importe IVA ]]</f>
        <v>#VALUE!</v>
      </c>
      <c r="V1429" s="134" t="e">
        <f>Tabla13[[#This Row],[Importe de adjudicación (IVA INCLUIDO)]]</f>
        <v>#VALUE!</v>
      </c>
      <c r="W1429" s="137"/>
    </row>
    <row r="1430" spans="19:23">
      <c r="S1430" s="203" t="e">
        <f>Tabla13[[#This Row],[Título del contrato]]&amp;Tabla13[[#This Row],[Nº Expediente de la plataforma de contratación]]</f>
        <v>#VALUE!</v>
      </c>
      <c r="T1430" s="208" t="e">
        <f>Tabla13[[#This Row],[Nº Expediente de la plataforma de contratación]]</f>
        <v>#VALUE!</v>
      </c>
      <c r="U1430" s="134" t="e">
        <f>Tabla13[[#This Row],[Importe IVA ]]</f>
        <v>#VALUE!</v>
      </c>
      <c r="V1430" s="134" t="e">
        <f>Tabla13[[#This Row],[Importe de adjudicación (IVA INCLUIDO)]]</f>
        <v>#VALUE!</v>
      </c>
      <c r="W1430" s="137"/>
    </row>
    <row r="1431" spans="19:23">
      <c r="S1431" s="203" t="e">
        <f>Tabla13[[#This Row],[Título del contrato]]&amp;Tabla13[[#This Row],[Nº Expediente de la plataforma de contratación]]</f>
        <v>#VALUE!</v>
      </c>
      <c r="T1431" s="208" t="e">
        <f>Tabla13[[#This Row],[Nº Expediente de la plataforma de contratación]]</f>
        <v>#VALUE!</v>
      </c>
      <c r="U1431" s="134" t="e">
        <f>Tabla13[[#This Row],[Importe IVA ]]</f>
        <v>#VALUE!</v>
      </c>
      <c r="V1431" s="134" t="e">
        <f>Tabla13[[#This Row],[Importe de adjudicación (IVA INCLUIDO)]]</f>
        <v>#VALUE!</v>
      </c>
      <c r="W1431" s="137"/>
    </row>
    <row r="1432" spans="19:23">
      <c r="S1432" s="203" t="e">
        <f>Tabla13[[#This Row],[Título del contrato]]&amp;Tabla13[[#This Row],[Nº Expediente de la plataforma de contratación]]</f>
        <v>#VALUE!</v>
      </c>
      <c r="T1432" s="208" t="e">
        <f>Tabla13[[#This Row],[Nº Expediente de la plataforma de contratación]]</f>
        <v>#VALUE!</v>
      </c>
      <c r="U1432" s="134" t="e">
        <f>Tabla13[[#This Row],[Importe IVA ]]</f>
        <v>#VALUE!</v>
      </c>
      <c r="V1432" s="134" t="e">
        <f>Tabla13[[#This Row],[Importe de adjudicación (IVA INCLUIDO)]]</f>
        <v>#VALUE!</v>
      </c>
      <c r="W1432" s="137"/>
    </row>
    <row r="1433" spans="19:23">
      <c r="S1433" s="203" t="e">
        <f>Tabla13[[#This Row],[Título del contrato]]&amp;Tabla13[[#This Row],[Nº Expediente de la plataforma de contratación]]</f>
        <v>#VALUE!</v>
      </c>
      <c r="T1433" s="208" t="e">
        <f>Tabla13[[#This Row],[Nº Expediente de la plataforma de contratación]]</f>
        <v>#VALUE!</v>
      </c>
      <c r="U1433" s="134" t="e">
        <f>Tabla13[[#This Row],[Importe IVA ]]</f>
        <v>#VALUE!</v>
      </c>
      <c r="V1433" s="134" t="e">
        <f>Tabla13[[#This Row],[Importe de adjudicación (IVA INCLUIDO)]]</f>
        <v>#VALUE!</v>
      </c>
      <c r="W1433" s="137"/>
    </row>
    <row r="1434" spans="19:23">
      <c r="S1434" s="203" t="e">
        <f>Tabla13[[#This Row],[Título del contrato]]&amp;Tabla13[[#This Row],[Nº Expediente de la plataforma de contratación]]</f>
        <v>#VALUE!</v>
      </c>
      <c r="T1434" s="208" t="e">
        <f>Tabla13[[#This Row],[Nº Expediente de la plataforma de contratación]]</f>
        <v>#VALUE!</v>
      </c>
      <c r="U1434" s="134" t="e">
        <f>Tabla13[[#This Row],[Importe IVA ]]</f>
        <v>#VALUE!</v>
      </c>
      <c r="V1434" s="134" t="e">
        <f>Tabla13[[#This Row],[Importe de adjudicación (IVA INCLUIDO)]]</f>
        <v>#VALUE!</v>
      </c>
      <c r="W1434" s="137"/>
    </row>
    <row r="1435" spans="19:23">
      <c r="S1435" s="203" t="e">
        <f>Tabla13[[#This Row],[Título del contrato]]&amp;Tabla13[[#This Row],[Nº Expediente de la plataforma de contratación]]</f>
        <v>#VALUE!</v>
      </c>
      <c r="T1435" s="208" t="e">
        <f>Tabla13[[#This Row],[Nº Expediente de la plataforma de contratación]]</f>
        <v>#VALUE!</v>
      </c>
      <c r="U1435" s="134" t="e">
        <f>Tabla13[[#This Row],[Importe IVA ]]</f>
        <v>#VALUE!</v>
      </c>
      <c r="V1435" s="134" t="e">
        <f>Tabla13[[#This Row],[Importe de adjudicación (IVA INCLUIDO)]]</f>
        <v>#VALUE!</v>
      </c>
      <c r="W1435" s="137"/>
    </row>
    <row r="1436" spans="19:23">
      <c r="S1436" s="203" t="e">
        <f>Tabla13[[#This Row],[Título del contrato]]&amp;Tabla13[[#This Row],[Nº Expediente de la plataforma de contratación]]</f>
        <v>#VALUE!</v>
      </c>
      <c r="T1436" s="208" t="e">
        <f>Tabla13[[#This Row],[Nº Expediente de la plataforma de contratación]]</f>
        <v>#VALUE!</v>
      </c>
      <c r="U1436" s="134" t="e">
        <f>Tabla13[[#This Row],[Importe IVA ]]</f>
        <v>#VALUE!</v>
      </c>
      <c r="V1436" s="134" t="e">
        <f>Tabla13[[#This Row],[Importe de adjudicación (IVA INCLUIDO)]]</f>
        <v>#VALUE!</v>
      </c>
      <c r="W1436" s="137"/>
    </row>
    <row r="1437" spans="19:23">
      <c r="S1437" s="203" t="e">
        <f>Tabla13[[#This Row],[Título del contrato]]&amp;Tabla13[[#This Row],[Nº Expediente de la plataforma de contratación]]</f>
        <v>#VALUE!</v>
      </c>
      <c r="T1437" s="208" t="e">
        <f>Tabla13[[#This Row],[Nº Expediente de la plataforma de contratación]]</f>
        <v>#VALUE!</v>
      </c>
      <c r="U1437" s="134" t="e">
        <f>Tabla13[[#This Row],[Importe IVA ]]</f>
        <v>#VALUE!</v>
      </c>
      <c r="V1437" s="134" t="e">
        <f>Tabla13[[#This Row],[Importe de adjudicación (IVA INCLUIDO)]]</f>
        <v>#VALUE!</v>
      </c>
      <c r="W1437" s="137"/>
    </row>
    <row r="1438" spans="19:23">
      <c r="S1438" s="203" t="e">
        <f>Tabla13[[#This Row],[Título del contrato]]&amp;Tabla13[[#This Row],[Nº Expediente de la plataforma de contratación]]</f>
        <v>#VALUE!</v>
      </c>
      <c r="T1438" s="208" t="e">
        <f>Tabla13[[#This Row],[Nº Expediente de la plataforma de contratación]]</f>
        <v>#VALUE!</v>
      </c>
      <c r="U1438" s="134" t="e">
        <f>Tabla13[[#This Row],[Importe IVA ]]</f>
        <v>#VALUE!</v>
      </c>
      <c r="V1438" s="134" t="e">
        <f>Tabla13[[#This Row],[Importe de adjudicación (IVA INCLUIDO)]]</f>
        <v>#VALUE!</v>
      </c>
      <c r="W1438" s="137"/>
    </row>
    <row r="1439" spans="19:23">
      <c r="S1439" s="203" t="e">
        <f>Tabla13[[#This Row],[Título del contrato]]&amp;Tabla13[[#This Row],[Nº Expediente de la plataforma de contratación]]</f>
        <v>#VALUE!</v>
      </c>
      <c r="T1439" s="208" t="e">
        <f>Tabla13[[#This Row],[Nº Expediente de la plataforma de contratación]]</f>
        <v>#VALUE!</v>
      </c>
      <c r="U1439" s="134" t="e">
        <f>Tabla13[[#This Row],[Importe IVA ]]</f>
        <v>#VALUE!</v>
      </c>
      <c r="V1439" s="134" t="e">
        <f>Tabla13[[#This Row],[Importe de adjudicación (IVA INCLUIDO)]]</f>
        <v>#VALUE!</v>
      </c>
      <c r="W1439" s="137"/>
    </row>
    <row r="1440" spans="19:23">
      <c r="S1440" s="203" t="e">
        <f>Tabla13[[#This Row],[Título del contrato]]&amp;Tabla13[[#This Row],[Nº Expediente de la plataforma de contratación]]</f>
        <v>#VALUE!</v>
      </c>
      <c r="T1440" s="208" t="e">
        <f>Tabla13[[#This Row],[Nº Expediente de la plataforma de contratación]]</f>
        <v>#VALUE!</v>
      </c>
      <c r="U1440" s="134" t="e">
        <f>Tabla13[[#This Row],[Importe IVA ]]</f>
        <v>#VALUE!</v>
      </c>
      <c r="V1440" s="134" t="e">
        <f>Tabla13[[#This Row],[Importe de adjudicación (IVA INCLUIDO)]]</f>
        <v>#VALUE!</v>
      </c>
      <c r="W1440" s="137"/>
    </row>
    <row r="1441" spans="19:23">
      <c r="S1441" s="203" t="e">
        <f>Tabla13[[#This Row],[Título del contrato]]&amp;Tabla13[[#This Row],[Nº Expediente de la plataforma de contratación]]</f>
        <v>#VALUE!</v>
      </c>
      <c r="T1441" s="208" t="e">
        <f>Tabla13[[#This Row],[Nº Expediente de la plataforma de contratación]]</f>
        <v>#VALUE!</v>
      </c>
      <c r="U1441" s="134" t="e">
        <f>Tabla13[[#This Row],[Importe IVA ]]</f>
        <v>#VALUE!</v>
      </c>
      <c r="V1441" s="134" t="e">
        <f>Tabla13[[#This Row],[Importe de adjudicación (IVA INCLUIDO)]]</f>
        <v>#VALUE!</v>
      </c>
      <c r="W1441" s="137"/>
    </row>
    <row r="1442" spans="19:23">
      <c r="S1442" s="203" t="e">
        <f>Tabla13[[#This Row],[Título del contrato]]&amp;Tabla13[[#This Row],[Nº Expediente de la plataforma de contratación]]</f>
        <v>#VALUE!</v>
      </c>
      <c r="T1442" s="208" t="e">
        <f>Tabla13[[#This Row],[Nº Expediente de la plataforma de contratación]]</f>
        <v>#VALUE!</v>
      </c>
      <c r="U1442" s="134" t="e">
        <f>Tabla13[[#This Row],[Importe IVA ]]</f>
        <v>#VALUE!</v>
      </c>
      <c r="V1442" s="134" t="e">
        <f>Tabla13[[#This Row],[Importe de adjudicación (IVA INCLUIDO)]]</f>
        <v>#VALUE!</v>
      </c>
      <c r="W1442" s="137"/>
    </row>
    <row r="1443" spans="19:23">
      <c r="S1443" s="203" t="e">
        <f>Tabla13[[#This Row],[Título del contrato]]&amp;Tabla13[[#This Row],[Nº Expediente de la plataforma de contratación]]</f>
        <v>#VALUE!</v>
      </c>
      <c r="T1443" s="208" t="e">
        <f>Tabla13[[#This Row],[Nº Expediente de la plataforma de contratación]]</f>
        <v>#VALUE!</v>
      </c>
      <c r="U1443" s="134" t="e">
        <f>Tabla13[[#This Row],[Importe IVA ]]</f>
        <v>#VALUE!</v>
      </c>
      <c r="V1443" s="134" t="e">
        <f>Tabla13[[#This Row],[Importe de adjudicación (IVA INCLUIDO)]]</f>
        <v>#VALUE!</v>
      </c>
      <c r="W1443" s="137"/>
    </row>
    <row r="1444" spans="19:23">
      <c r="S1444" s="203" t="e">
        <f>Tabla13[[#This Row],[Título del contrato]]&amp;Tabla13[[#This Row],[Nº Expediente de la plataforma de contratación]]</f>
        <v>#VALUE!</v>
      </c>
      <c r="T1444" s="208" t="e">
        <f>Tabla13[[#This Row],[Nº Expediente de la plataforma de contratación]]</f>
        <v>#VALUE!</v>
      </c>
      <c r="U1444" s="134" t="e">
        <f>Tabla13[[#This Row],[Importe IVA ]]</f>
        <v>#VALUE!</v>
      </c>
      <c r="V1444" s="134" t="e">
        <f>Tabla13[[#This Row],[Importe de adjudicación (IVA INCLUIDO)]]</f>
        <v>#VALUE!</v>
      </c>
      <c r="W1444" s="137"/>
    </row>
    <row r="1445" spans="19:23">
      <c r="S1445" s="203" t="e">
        <f>Tabla13[[#This Row],[Título del contrato]]&amp;Tabla13[[#This Row],[Nº Expediente de la plataforma de contratación]]</f>
        <v>#VALUE!</v>
      </c>
      <c r="T1445" s="208" t="e">
        <f>Tabla13[[#This Row],[Nº Expediente de la plataforma de contratación]]</f>
        <v>#VALUE!</v>
      </c>
      <c r="U1445" s="134" t="e">
        <f>Tabla13[[#This Row],[Importe IVA ]]</f>
        <v>#VALUE!</v>
      </c>
      <c r="V1445" s="134" t="e">
        <f>Tabla13[[#This Row],[Importe de adjudicación (IVA INCLUIDO)]]</f>
        <v>#VALUE!</v>
      </c>
      <c r="W1445" s="137"/>
    </row>
    <row r="1446" spans="19:23">
      <c r="S1446" s="203" t="e">
        <f>Tabla13[[#This Row],[Título del contrato]]&amp;Tabla13[[#This Row],[Nº Expediente de la plataforma de contratación]]</f>
        <v>#VALUE!</v>
      </c>
      <c r="T1446" s="208" t="e">
        <f>Tabla13[[#This Row],[Nº Expediente de la plataforma de contratación]]</f>
        <v>#VALUE!</v>
      </c>
      <c r="U1446" s="134" t="e">
        <f>Tabla13[[#This Row],[Importe IVA ]]</f>
        <v>#VALUE!</v>
      </c>
      <c r="V1446" s="134" t="e">
        <f>Tabla13[[#This Row],[Importe de adjudicación (IVA INCLUIDO)]]</f>
        <v>#VALUE!</v>
      </c>
      <c r="W1446" s="137"/>
    </row>
    <row r="1447" spans="19:23">
      <c r="S1447" s="203" t="e">
        <f>Tabla13[[#This Row],[Título del contrato]]&amp;Tabla13[[#This Row],[Nº Expediente de la plataforma de contratación]]</f>
        <v>#VALUE!</v>
      </c>
      <c r="T1447" s="208" t="e">
        <f>Tabla13[[#This Row],[Nº Expediente de la plataforma de contratación]]</f>
        <v>#VALUE!</v>
      </c>
      <c r="U1447" s="134" t="e">
        <f>Tabla13[[#This Row],[Importe IVA ]]</f>
        <v>#VALUE!</v>
      </c>
      <c r="V1447" s="134" t="e">
        <f>Tabla13[[#This Row],[Importe de adjudicación (IVA INCLUIDO)]]</f>
        <v>#VALUE!</v>
      </c>
      <c r="W1447" s="137"/>
    </row>
    <row r="1448" spans="19:23">
      <c r="S1448" s="203" t="e">
        <f>Tabla13[[#This Row],[Título del contrato]]&amp;Tabla13[[#This Row],[Nº Expediente de la plataforma de contratación]]</f>
        <v>#VALUE!</v>
      </c>
      <c r="T1448" s="208" t="e">
        <f>Tabla13[[#This Row],[Nº Expediente de la plataforma de contratación]]</f>
        <v>#VALUE!</v>
      </c>
      <c r="U1448" s="134" t="e">
        <f>Tabla13[[#This Row],[Importe IVA ]]</f>
        <v>#VALUE!</v>
      </c>
      <c r="V1448" s="134" t="e">
        <f>Tabla13[[#This Row],[Importe de adjudicación (IVA INCLUIDO)]]</f>
        <v>#VALUE!</v>
      </c>
      <c r="W1448" s="137"/>
    </row>
    <row r="1449" spans="19:23">
      <c r="S1449" s="203" t="e">
        <f>Tabla13[[#This Row],[Título del contrato]]&amp;Tabla13[[#This Row],[Nº Expediente de la plataforma de contratación]]</f>
        <v>#VALUE!</v>
      </c>
      <c r="T1449" s="208" t="e">
        <f>Tabla13[[#This Row],[Nº Expediente de la plataforma de contratación]]</f>
        <v>#VALUE!</v>
      </c>
      <c r="U1449" s="134" t="e">
        <f>Tabla13[[#This Row],[Importe IVA ]]</f>
        <v>#VALUE!</v>
      </c>
      <c r="V1449" s="134" t="e">
        <f>Tabla13[[#This Row],[Importe de adjudicación (IVA INCLUIDO)]]</f>
        <v>#VALUE!</v>
      </c>
      <c r="W1449" s="137"/>
    </row>
    <row r="1450" spans="19:23">
      <c r="S1450" s="203" t="e">
        <f>Tabla13[[#This Row],[Título del contrato]]&amp;Tabla13[[#This Row],[Nº Expediente de la plataforma de contratación]]</f>
        <v>#VALUE!</v>
      </c>
      <c r="T1450" s="208" t="e">
        <f>Tabla13[[#This Row],[Nº Expediente de la plataforma de contratación]]</f>
        <v>#VALUE!</v>
      </c>
      <c r="U1450" s="134" t="e">
        <f>Tabla13[[#This Row],[Importe IVA ]]</f>
        <v>#VALUE!</v>
      </c>
      <c r="V1450" s="134" t="e">
        <f>Tabla13[[#This Row],[Importe de adjudicación (IVA INCLUIDO)]]</f>
        <v>#VALUE!</v>
      </c>
      <c r="W1450" s="137"/>
    </row>
    <row r="1451" spans="19:23">
      <c r="S1451" s="203" t="e">
        <f>Tabla13[[#This Row],[Título del contrato]]&amp;Tabla13[[#This Row],[Nº Expediente de la plataforma de contratación]]</f>
        <v>#VALUE!</v>
      </c>
      <c r="T1451" s="208" t="e">
        <f>Tabla13[[#This Row],[Nº Expediente de la plataforma de contratación]]</f>
        <v>#VALUE!</v>
      </c>
      <c r="U1451" s="134" t="e">
        <f>Tabla13[[#This Row],[Importe IVA ]]</f>
        <v>#VALUE!</v>
      </c>
      <c r="V1451" s="134" t="e">
        <f>Tabla13[[#This Row],[Importe de adjudicación (IVA INCLUIDO)]]</f>
        <v>#VALUE!</v>
      </c>
      <c r="W1451" s="137"/>
    </row>
    <row r="1452" spans="19:23">
      <c r="S1452" s="203" t="e">
        <f>Tabla13[[#This Row],[Título del contrato]]&amp;Tabla13[[#This Row],[Nº Expediente de la plataforma de contratación]]</f>
        <v>#VALUE!</v>
      </c>
      <c r="T1452" s="208" t="e">
        <f>Tabla13[[#This Row],[Nº Expediente de la plataforma de contratación]]</f>
        <v>#VALUE!</v>
      </c>
      <c r="U1452" s="134" t="e">
        <f>Tabla13[[#This Row],[Importe IVA ]]</f>
        <v>#VALUE!</v>
      </c>
      <c r="V1452" s="134" t="e">
        <f>Tabla13[[#This Row],[Importe de adjudicación (IVA INCLUIDO)]]</f>
        <v>#VALUE!</v>
      </c>
      <c r="W1452" s="137"/>
    </row>
    <row r="1453" spans="19:23">
      <c r="S1453" s="203" t="e">
        <f>Tabla13[[#This Row],[Título del contrato]]&amp;Tabla13[[#This Row],[Nº Expediente de la plataforma de contratación]]</f>
        <v>#VALUE!</v>
      </c>
      <c r="T1453" s="208" t="e">
        <f>Tabla13[[#This Row],[Nº Expediente de la plataforma de contratación]]</f>
        <v>#VALUE!</v>
      </c>
      <c r="U1453" s="134" t="e">
        <f>Tabla13[[#This Row],[Importe IVA ]]</f>
        <v>#VALUE!</v>
      </c>
      <c r="V1453" s="134" t="e">
        <f>Tabla13[[#This Row],[Importe de adjudicación (IVA INCLUIDO)]]</f>
        <v>#VALUE!</v>
      </c>
      <c r="W1453" s="137"/>
    </row>
    <row r="1454" spans="19:23">
      <c r="S1454" s="203" t="e">
        <f>Tabla13[[#This Row],[Título del contrato]]&amp;Tabla13[[#This Row],[Nº Expediente de la plataforma de contratación]]</f>
        <v>#VALUE!</v>
      </c>
      <c r="T1454" s="208" t="e">
        <f>Tabla13[[#This Row],[Nº Expediente de la plataforma de contratación]]</f>
        <v>#VALUE!</v>
      </c>
      <c r="U1454" s="134" t="e">
        <f>Tabla13[[#This Row],[Importe IVA ]]</f>
        <v>#VALUE!</v>
      </c>
      <c r="V1454" s="134" t="e">
        <f>Tabla13[[#This Row],[Importe de adjudicación (IVA INCLUIDO)]]</f>
        <v>#VALUE!</v>
      </c>
      <c r="W1454" s="137"/>
    </row>
    <row r="1455" spans="19:23">
      <c r="S1455" s="203" t="e">
        <f>Tabla13[[#This Row],[Título del contrato]]&amp;Tabla13[[#This Row],[Nº Expediente de la plataforma de contratación]]</f>
        <v>#VALUE!</v>
      </c>
      <c r="T1455" s="208" t="e">
        <f>Tabla13[[#This Row],[Nº Expediente de la plataforma de contratación]]</f>
        <v>#VALUE!</v>
      </c>
      <c r="U1455" s="134" t="e">
        <f>Tabla13[[#This Row],[Importe IVA ]]</f>
        <v>#VALUE!</v>
      </c>
      <c r="V1455" s="134" t="e">
        <f>Tabla13[[#This Row],[Importe de adjudicación (IVA INCLUIDO)]]</f>
        <v>#VALUE!</v>
      </c>
      <c r="W1455" s="137"/>
    </row>
    <row r="1456" spans="19:23">
      <c r="S1456" s="203" t="e">
        <f>Tabla13[[#This Row],[Título del contrato]]&amp;Tabla13[[#This Row],[Nº Expediente de la plataforma de contratación]]</f>
        <v>#VALUE!</v>
      </c>
      <c r="T1456" s="208" t="e">
        <f>Tabla13[[#This Row],[Nº Expediente de la plataforma de contratación]]</f>
        <v>#VALUE!</v>
      </c>
      <c r="U1456" s="134" t="e">
        <f>Tabla13[[#This Row],[Importe IVA ]]</f>
        <v>#VALUE!</v>
      </c>
      <c r="V1456" s="134" t="e">
        <f>Tabla13[[#This Row],[Importe de adjudicación (IVA INCLUIDO)]]</f>
        <v>#VALUE!</v>
      </c>
      <c r="W1456" s="137"/>
    </row>
    <row r="1457" spans="19:23">
      <c r="S1457" s="203" t="e">
        <f>Tabla13[[#This Row],[Título del contrato]]&amp;Tabla13[[#This Row],[Nº Expediente de la plataforma de contratación]]</f>
        <v>#VALUE!</v>
      </c>
      <c r="T1457" s="208" t="e">
        <f>Tabla13[[#This Row],[Nº Expediente de la plataforma de contratación]]</f>
        <v>#VALUE!</v>
      </c>
      <c r="U1457" s="134" t="e">
        <f>Tabla13[[#This Row],[Importe IVA ]]</f>
        <v>#VALUE!</v>
      </c>
      <c r="V1457" s="134" t="e">
        <f>Tabla13[[#This Row],[Importe de adjudicación (IVA INCLUIDO)]]</f>
        <v>#VALUE!</v>
      </c>
      <c r="W1457" s="137"/>
    </row>
    <row r="1458" spans="19:23">
      <c r="S1458" s="203" t="e">
        <f>Tabla13[[#This Row],[Título del contrato]]&amp;Tabla13[[#This Row],[Nº Expediente de la plataforma de contratación]]</f>
        <v>#VALUE!</v>
      </c>
      <c r="T1458" s="208" t="e">
        <f>Tabla13[[#This Row],[Nº Expediente de la plataforma de contratación]]</f>
        <v>#VALUE!</v>
      </c>
      <c r="U1458" s="134" t="e">
        <f>Tabla13[[#This Row],[Importe IVA ]]</f>
        <v>#VALUE!</v>
      </c>
      <c r="V1458" s="134" t="e">
        <f>Tabla13[[#This Row],[Importe de adjudicación (IVA INCLUIDO)]]</f>
        <v>#VALUE!</v>
      </c>
      <c r="W1458" s="137"/>
    </row>
    <row r="1459" spans="19:23">
      <c r="S1459" s="203" t="e">
        <f>Tabla13[[#This Row],[Título del contrato]]&amp;Tabla13[[#This Row],[Nº Expediente de la plataforma de contratación]]</f>
        <v>#VALUE!</v>
      </c>
      <c r="T1459" s="208" t="e">
        <f>Tabla13[[#This Row],[Nº Expediente de la plataforma de contratación]]</f>
        <v>#VALUE!</v>
      </c>
      <c r="U1459" s="134" t="e">
        <f>Tabla13[[#This Row],[Importe IVA ]]</f>
        <v>#VALUE!</v>
      </c>
      <c r="V1459" s="134" t="e">
        <f>Tabla13[[#This Row],[Importe de adjudicación (IVA INCLUIDO)]]</f>
        <v>#VALUE!</v>
      </c>
      <c r="W1459" s="137"/>
    </row>
    <row r="1460" spans="19:23">
      <c r="S1460" s="203" t="e">
        <f>Tabla13[[#This Row],[Título del contrato]]&amp;Tabla13[[#This Row],[Nº Expediente de la plataforma de contratación]]</f>
        <v>#VALUE!</v>
      </c>
      <c r="T1460" s="208" t="e">
        <f>Tabla13[[#This Row],[Nº Expediente de la plataforma de contratación]]</f>
        <v>#VALUE!</v>
      </c>
      <c r="U1460" s="134" t="e">
        <f>Tabla13[[#This Row],[Importe IVA ]]</f>
        <v>#VALUE!</v>
      </c>
      <c r="V1460" s="134" t="e">
        <f>Tabla13[[#This Row],[Importe de adjudicación (IVA INCLUIDO)]]</f>
        <v>#VALUE!</v>
      </c>
      <c r="W1460" s="137"/>
    </row>
    <row r="1461" spans="19:23">
      <c r="S1461" s="203" t="e">
        <f>Tabla13[[#This Row],[Título del contrato]]&amp;Tabla13[[#This Row],[Nº Expediente de la plataforma de contratación]]</f>
        <v>#VALUE!</v>
      </c>
      <c r="T1461" s="208" t="e">
        <f>Tabla13[[#This Row],[Nº Expediente de la plataforma de contratación]]</f>
        <v>#VALUE!</v>
      </c>
      <c r="U1461" s="134" t="e">
        <f>Tabla13[[#This Row],[Importe IVA ]]</f>
        <v>#VALUE!</v>
      </c>
      <c r="V1461" s="134" t="e">
        <f>Tabla13[[#This Row],[Importe de adjudicación (IVA INCLUIDO)]]</f>
        <v>#VALUE!</v>
      </c>
      <c r="W1461" s="137"/>
    </row>
    <row r="1462" spans="19:23">
      <c r="S1462" s="203" t="e">
        <f>Tabla13[[#This Row],[Título del contrato]]&amp;Tabla13[[#This Row],[Nº Expediente de la plataforma de contratación]]</f>
        <v>#VALUE!</v>
      </c>
      <c r="T1462" s="208" t="e">
        <f>Tabla13[[#This Row],[Nº Expediente de la plataforma de contratación]]</f>
        <v>#VALUE!</v>
      </c>
      <c r="U1462" s="134" t="e">
        <f>Tabla13[[#This Row],[Importe IVA ]]</f>
        <v>#VALUE!</v>
      </c>
      <c r="V1462" s="134" t="e">
        <f>Tabla13[[#This Row],[Importe de adjudicación (IVA INCLUIDO)]]</f>
        <v>#VALUE!</v>
      </c>
      <c r="W1462" s="137"/>
    </row>
    <row r="1463" spans="19:23">
      <c r="S1463" s="203" t="e">
        <f>Tabla13[[#This Row],[Título del contrato]]&amp;Tabla13[[#This Row],[Nº Expediente de la plataforma de contratación]]</f>
        <v>#VALUE!</v>
      </c>
      <c r="T1463" s="208" t="e">
        <f>Tabla13[[#This Row],[Nº Expediente de la plataforma de contratación]]</f>
        <v>#VALUE!</v>
      </c>
      <c r="U1463" s="134" t="e">
        <f>Tabla13[[#This Row],[Importe IVA ]]</f>
        <v>#VALUE!</v>
      </c>
      <c r="V1463" s="134" t="e">
        <f>Tabla13[[#This Row],[Importe de adjudicación (IVA INCLUIDO)]]</f>
        <v>#VALUE!</v>
      </c>
      <c r="W1463" s="137"/>
    </row>
    <row r="1464" spans="19:23">
      <c r="S1464" s="203" t="e">
        <f>Tabla13[[#This Row],[Título del contrato]]&amp;Tabla13[[#This Row],[Nº Expediente de la plataforma de contratación]]</f>
        <v>#VALUE!</v>
      </c>
      <c r="T1464" s="208" t="e">
        <f>Tabla13[[#This Row],[Nº Expediente de la plataforma de contratación]]</f>
        <v>#VALUE!</v>
      </c>
      <c r="U1464" s="134" t="e">
        <f>Tabla13[[#This Row],[Importe IVA ]]</f>
        <v>#VALUE!</v>
      </c>
      <c r="V1464" s="134" t="e">
        <f>Tabla13[[#This Row],[Importe de adjudicación (IVA INCLUIDO)]]</f>
        <v>#VALUE!</v>
      </c>
      <c r="W1464" s="137"/>
    </row>
    <row r="1465" spans="19:23">
      <c r="S1465" s="203" t="e">
        <f>Tabla13[[#This Row],[Título del contrato]]&amp;Tabla13[[#This Row],[Nº Expediente de la plataforma de contratación]]</f>
        <v>#VALUE!</v>
      </c>
      <c r="T1465" s="208" t="e">
        <f>Tabla13[[#This Row],[Nº Expediente de la plataforma de contratación]]</f>
        <v>#VALUE!</v>
      </c>
      <c r="U1465" s="134" t="e">
        <f>Tabla13[[#This Row],[Importe IVA ]]</f>
        <v>#VALUE!</v>
      </c>
      <c r="V1465" s="134" t="e">
        <f>Tabla13[[#This Row],[Importe de adjudicación (IVA INCLUIDO)]]</f>
        <v>#VALUE!</v>
      </c>
      <c r="W1465" s="137"/>
    </row>
    <row r="1466" spans="19:23">
      <c r="S1466" s="203" t="e">
        <f>Tabla13[[#This Row],[Título del contrato]]&amp;Tabla13[[#This Row],[Nº Expediente de la plataforma de contratación]]</f>
        <v>#VALUE!</v>
      </c>
      <c r="T1466" s="208" t="e">
        <f>Tabla13[[#This Row],[Nº Expediente de la plataforma de contratación]]</f>
        <v>#VALUE!</v>
      </c>
      <c r="U1466" s="134" t="e">
        <f>Tabla13[[#This Row],[Importe IVA ]]</f>
        <v>#VALUE!</v>
      </c>
      <c r="V1466" s="134" t="e">
        <f>Tabla13[[#This Row],[Importe de adjudicación (IVA INCLUIDO)]]</f>
        <v>#VALUE!</v>
      </c>
      <c r="W1466" s="137"/>
    </row>
    <row r="1467" spans="19:23">
      <c r="S1467" s="203" t="e">
        <f>Tabla13[[#This Row],[Título del contrato]]&amp;Tabla13[[#This Row],[Nº Expediente de la plataforma de contratación]]</f>
        <v>#VALUE!</v>
      </c>
      <c r="T1467" s="208" t="e">
        <f>Tabla13[[#This Row],[Nº Expediente de la plataforma de contratación]]</f>
        <v>#VALUE!</v>
      </c>
      <c r="U1467" s="134" t="e">
        <f>Tabla13[[#This Row],[Importe IVA ]]</f>
        <v>#VALUE!</v>
      </c>
      <c r="V1467" s="134" t="e">
        <f>Tabla13[[#This Row],[Importe de adjudicación (IVA INCLUIDO)]]</f>
        <v>#VALUE!</v>
      </c>
      <c r="W1467" s="137"/>
    </row>
    <row r="1468" spans="19:23">
      <c r="S1468" s="203" t="e">
        <f>Tabla13[[#This Row],[Título del contrato]]&amp;Tabla13[[#This Row],[Nº Expediente de la plataforma de contratación]]</f>
        <v>#VALUE!</v>
      </c>
      <c r="T1468" s="208" t="e">
        <f>Tabla13[[#This Row],[Nº Expediente de la plataforma de contratación]]</f>
        <v>#VALUE!</v>
      </c>
      <c r="U1468" s="134" t="e">
        <f>Tabla13[[#This Row],[Importe IVA ]]</f>
        <v>#VALUE!</v>
      </c>
      <c r="V1468" s="134" t="e">
        <f>Tabla13[[#This Row],[Importe de adjudicación (IVA INCLUIDO)]]</f>
        <v>#VALUE!</v>
      </c>
      <c r="W1468" s="137"/>
    </row>
    <row r="1469" spans="19:23">
      <c r="S1469" s="203" t="e">
        <f>Tabla13[[#This Row],[Título del contrato]]&amp;Tabla13[[#This Row],[Nº Expediente de la plataforma de contratación]]</f>
        <v>#VALUE!</v>
      </c>
      <c r="T1469" s="208" t="e">
        <f>Tabla13[[#This Row],[Nº Expediente de la plataforma de contratación]]</f>
        <v>#VALUE!</v>
      </c>
      <c r="U1469" s="134" t="e">
        <f>Tabla13[[#This Row],[Importe IVA ]]</f>
        <v>#VALUE!</v>
      </c>
      <c r="V1469" s="134" t="e">
        <f>Tabla13[[#This Row],[Importe de adjudicación (IVA INCLUIDO)]]</f>
        <v>#VALUE!</v>
      </c>
      <c r="W1469" s="137"/>
    </row>
    <row r="1470" spans="19:23">
      <c r="S1470" s="203" t="e">
        <f>Tabla13[[#This Row],[Título del contrato]]&amp;Tabla13[[#This Row],[Nº Expediente de la plataforma de contratación]]</f>
        <v>#VALUE!</v>
      </c>
      <c r="T1470" s="208" t="e">
        <f>Tabla13[[#This Row],[Nº Expediente de la plataforma de contratación]]</f>
        <v>#VALUE!</v>
      </c>
      <c r="U1470" s="134" t="e">
        <f>Tabla13[[#This Row],[Importe IVA ]]</f>
        <v>#VALUE!</v>
      </c>
      <c r="V1470" s="134" t="e">
        <f>Tabla13[[#This Row],[Importe de adjudicación (IVA INCLUIDO)]]</f>
        <v>#VALUE!</v>
      </c>
      <c r="W1470" s="137"/>
    </row>
    <row r="1471" spans="19:23">
      <c r="S1471" s="203" t="e">
        <f>Tabla13[[#This Row],[Título del contrato]]&amp;Tabla13[[#This Row],[Nº Expediente de la plataforma de contratación]]</f>
        <v>#VALUE!</v>
      </c>
      <c r="T1471" s="208" t="e">
        <f>Tabla13[[#This Row],[Nº Expediente de la plataforma de contratación]]</f>
        <v>#VALUE!</v>
      </c>
      <c r="U1471" s="134" t="e">
        <f>Tabla13[[#This Row],[Importe IVA ]]</f>
        <v>#VALUE!</v>
      </c>
      <c r="V1471" s="134" t="e">
        <f>Tabla13[[#This Row],[Importe de adjudicación (IVA INCLUIDO)]]</f>
        <v>#VALUE!</v>
      </c>
      <c r="W1471" s="137"/>
    </row>
    <row r="1472" spans="19:23">
      <c r="S1472" s="203" t="e">
        <f>Tabla13[[#This Row],[Título del contrato]]&amp;Tabla13[[#This Row],[Nº Expediente de la plataforma de contratación]]</f>
        <v>#VALUE!</v>
      </c>
      <c r="T1472" s="208" t="e">
        <f>Tabla13[[#This Row],[Nº Expediente de la plataforma de contratación]]</f>
        <v>#VALUE!</v>
      </c>
      <c r="U1472" s="134" t="e">
        <f>Tabla13[[#This Row],[Importe IVA ]]</f>
        <v>#VALUE!</v>
      </c>
      <c r="V1472" s="134" t="e">
        <f>Tabla13[[#This Row],[Importe de adjudicación (IVA INCLUIDO)]]</f>
        <v>#VALUE!</v>
      </c>
      <c r="W1472" s="137"/>
    </row>
    <row r="1473" spans="19:23">
      <c r="S1473" s="203" t="e">
        <f>Tabla13[[#This Row],[Título del contrato]]&amp;Tabla13[[#This Row],[Nº Expediente de la plataforma de contratación]]</f>
        <v>#VALUE!</v>
      </c>
      <c r="T1473" s="208" t="e">
        <f>Tabla13[[#This Row],[Nº Expediente de la plataforma de contratación]]</f>
        <v>#VALUE!</v>
      </c>
      <c r="U1473" s="134" t="e">
        <f>Tabla13[[#This Row],[Importe IVA ]]</f>
        <v>#VALUE!</v>
      </c>
      <c r="V1473" s="134" t="e">
        <f>Tabla13[[#This Row],[Importe de adjudicación (IVA INCLUIDO)]]</f>
        <v>#VALUE!</v>
      </c>
      <c r="W1473" s="137"/>
    </row>
    <row r="1474" spans="19:23">
      <c r="S1474" s="203" t="e">
        <f>Tabla13[[#This Row],[Título del contrato]]&amp;Tabla13[[#This Row],[Nº Expediente de la plataforma de contratación]]</f>
        <v>#VALUE!</v>
      </c>
      <c r="T1474" s="208" t="e">
        <f>Tabla13[[#This Row],[Nº Expediente de la plataforma de contratación]]</f>
        <v>#VALUE!</v>
      </c>
      <c r="U1474" s="134" t="e">
        <f>Tabla13[[#This Row],[Importe IVA ]]</f>
        <v>#VALUE!</v>
      </c>
      <c r="V1474" s="134" t="e">
        <f>Tabla13[[#This Row],[Importe de adjudicación (IVA INCLUIDO)]]</f>
        <v>#VALUE!</v>
      </c>
      <c r="W1474" s="137"/>
    </row>
    <row r="1475" spans="19:23">
      <c r="S1475" s="203" t="e">
        <f>Tabla13[[#This Row],[Título del contrato]]&amp;Tabla13[[#This Row],[Nº Expediente de la plataforma de contratación]]</f>
        <v>#VALUE!</v>
      </c>
      <c r="T1475" s="208" t="e">
        <f>Tabla13[[#This Row],[Nº Expediente de la plataforma de contratación]]</f>
        <v>#VALUE!</v>
      </c>
      <c r="U1475" s="134" t="e">
        <f>Tabla13[[#This Row],[Importe IVA ]]</f>
        <v>#VALUE!</v>
      </c>
      <c r="V1475" s="134" t="e">
        <f>Tabla13[[#This Row],[Importe de adjudicación (IVA INCLUIDO)]]</f>
        <v>#VALUE!</v>
      </c>
      <c r="W1475" s="137"/>
    </row>
    <row r="1476" spans="19:23">
      <c r="S1476" s="203" t="e">
        <f>Tabla13[[#This Row],[Título del contrato]]&amp;Tabla13[[#This Row],[Nº Expediente de la plataforma de contratación]]</f>
        <v>#VALUE!</v>
      </c>
      <c r="T1476" s="208" t="e">
        <f>Tabla13[[#This Row],[Nº Expediente de la plataforma de contratación]]</f>
        <v>#VALUE!</v>
      </c>
      <c r="U1476" s="134" t="e">
        <f>Tabla13[[#This Row],[Importe IVA ]]</f>
        <v>#VALUE!</v>
      </c>
      <c r="V1476" s="134" t="e">
        <f>Tabla13[[#This Row],[Importe de adjudicación (IVA INCLUIDO)]]</f>
        <v>#VALUE!</v>
      </c>
      <c r="W1476" s="137"/>
    </row>
    <row r="1477" spans="19:23">
      <c r="S1477" s="203" t="e">
        <f>Tabla13[[#This Row],[Título del contrato]]&amp;Tabla13[[#This Row],[Nº Expediente de la plataforma de contratación]]</f>
        <v>#VALUE!</v>
      </c>
      <c r="T1477" s="208" t="e">
        <f>Tabla13[[#This Row],[Nº Expediente de la plataforma de contratación]]</f>
        <v>#VALUE!</v>
      </c>
      <c r="U1477" s="134" t="e">
        <f>Tabla13[[#This Row],[Importe IVA ]]</f>
        <v>#VALUE!</v>
      </c>
      <c r="V1477" s="134" t="e">
        <f>Tabla13[[#This Row],[Importe de adjudicación (IVA INCLUIDO)]]</f>
        <v>#VALUE!</v>
      </c>
      <c r="W1477" s="137"/>
    </row>
    <row r="1478" spans="19:23">
      <c r="S1478" s="203" t="e">
        <f>Tabla13[[#This Row],[Título del contrato]]&amp;Tabla13[[#This Row],[Nº Expediente de la plataforma de contratación]]</f>
        <v>#VALUE!</v>
      </c>
      <c r="T1478" s="208" t="e">
        <f>Tabla13[[#This Row],[Nº Expediente de la plataforma de contratación]]</f>
        <v>#VALUE!</v>
      </c>
      <c r="U1478" s="134" t="e">
        <f>Tabla13[[#This Row],[Importe IVA ]]</f>
        <v>#VALUE!</v>
      </c>
      <c r="V1478" s="134" t="e">
        <f>Tabla13[[#This Row],[Importe de adjudicación (IVA INCLUIDO)]]</f>
        <v>#VALUE!</v>
      </c>
      <c r="W1478" s="137"/>
    </row>
    <row r="1479" spans="19:23">
      <c r="S1479" s="203" t="e">
        <f>Tabla13[[#This Row],[Título del contrato]]&amp;Tabla13[[#This Row],[Nº Expediente de la plataforma de contratación]]</f>
        <v>#VALUE!</v>
      </c>
      <c r="T1479" s="208" t="e">
        <f>Tabla13[[#This Row],[Nº Expediente de la plataforma de contratación]]</f>
        <v>#VALUE!</v>
      </c>
      <c r="U1479" s="134" t="e">
        <f>Tabla13[[#This Row],[Importe IVA ]]</f>
        <v>#VALUE!</v>
      </c>
      <c r="V1479" s="134" t="e">
        <f>Tabla13[[#This Row],[Importe de adjudicación (IVA INCLUIDO)]]</f>
        <v>#VALUE!</v>
      </c>
      <c r="W1479" s="137"/>
    </row>
    <row r="1480" spans="19:23">
      <c r="S1480" s="203" t="e">
        <f>Tabla13[[#This Row],[Título del contrato]]&amp;Tabla13[[#This Row],[Nº Expediente de la plataforma de contratación]]</f>
        <v>#VALUE!</v>
      </c>
      <c r="T1480" s="208" t="e">
        <f>Tabla13[[#This Row],[Nº Expediente de la plataforma de contratación]]</f>
        <v>#VALUE!</v>
      </c>
      <c r="U1480" s="134" t="e">
        <f>Tabla13[[#This Row],[Importe IVA ]]</f>
        <v>#VALUE!</v>
      </c>
      <c r="V1480" s="134" t="e">
        <f>Tabla13[[#This Row],[Importe de adjudicación (IVA INCLUIDO)]]</f>
        <v>#VALUE!</v>
      </c>
      <c r="W1480" s="137"/>
    </row>
    <row r="1481" spans="19:23">
      <c r="S1481" s="203" t="e">
        <f>Tabla13[[#This Row],[Título del contrato]]&amp;Tabla13[[#This Row],[Nº Expediente de la plataforma de contratación]]</f>
        <v>#VALUE!</v>
      </c>
      <c r="T1481" s="208" t="e">
        <f>Tabla13[[#This Row],[Nº Expediente de la plataforma de contratación]]</f>
        <v>#VALUE!</v>
      </c>
      <c r="U1481" s="134" t="e">
        <f>Tabla13[[#This Row],[Importe IVA ]]</f>
        <v>#VALUE!</v>
      </c>
      <c r="V1481" s="134" t="e">
        <f>Tabla13[[#This Row],[Importe de adjudicación (IVA INCLUIDO)]]</f>
        <v>#VALUE!</v>
      </c>
      <c r="W1481" s="137"/>
    </row>
    <row r="1482" spans="19:23">
      <c r="S1482" s="203" t="e">
        <f>Tabla13[[#This Row],[Título del contrato]]&amp;Tabla13[[#This Row],[Nº Expediente de la plataforma de contratación]]</f>
        <v>#VALUE!</v>
      </c>
      <c r="T1482" s="208" t="e">
        <f>Tabla13[[#This Row],[Nº Expediente de la plataforma de contratación]]</f>
        <v>#VALUE!</v>
      </c>
      <c r="U1482" s="134" t="e">
        <f>Tabla13[[#This Row],[Importe IVA ]]</f>
        <v>#VALUE!</v>
      </c>
      <c r="V1482" s="134" t="e">
        <f>Tabla13[[#This Row],[Importe de adjudicación (IVA INCLUIDO)]]</f>
        <v>#VALUE!</v>
      </c>
      <c r="W1482" s="137"/>
    </row>
    <row r="1483" spans="19:23">
      <c r="S1483" s="203" t="e">
        <f>Tabla13[[#This Row],[Título del contrato]]&amp;Tabla13[[#This Row],[Nº Expediente de la plataforma de contratación]]</f>
        <v>#VALUE!</v>
      </c>
      <c r="T1483" s="208" t="e">
        <f>Tabla13[[#This Row],[Nº Expediente de la plataforma de contratación]]</f>
        <v>#VALUE!</v>
      </c>
      <c r="U1483" s="134" t="e">
        <f>Tabla13[[#This Row],[Importe IVA ]]</f>
        <v>#VALUE!</v>
      </c>
      <c r="V1483" s="134" t="e">
        <f>Tabla13[[#This Row],[Importe de adjudicación (IVA INCLUIDO)]]</f>
        <v>#VALUE!</v>
      </c>
      <c r="W1483" s="137"/>
    </row>
    <row r="1484" spans="19:23">
      <c r="S1484" s="203" t="e">
        <f>Tabla13[[#This Row],[Título del contrato]]&amp;Tabla13[[#This Row],[Nº Expediente de la plataforma de contratación]]</f>
        <v>#VALUE!</v>
      </c>
      <c r="T1484" s="208" t="e">
        <f>Tabla13[[#This Row],[Nº Expediente de la plataforma de contratación]]</f>
        <v>#VALUE!</v>
      </c>
      <c r="U1484" s="134" t="e">
        <f>Tabla13[[#This Row],[Importe IVA ]]</f>
        <v>#VALUE!</v>
      </c>
      <c r="V1484" s="134" t="e">
        <f>Tabla13[[#This Row],[Importe de adjudicación (IVA INCLUIDO)]]</f>
        <v>#VALUE!</v>
      </c>
      <c r="W1484" s="137"/>
    </row>
    <row r="1485" spans="19:23">
      <c r="S1485" s="203" t="e">
        <f>Tabla13[[#This Row],[Título del contrato]]&amp;Tabla13[[#This Row],[Nº Expediente de la plataforma de contratación]]</f>
        <v>#VALUE!</v>
      </c>
      <c r="T1485" s="208" t="e">
        <f>Tabla13[[#This Row],[Nº Expediente de la plataforma de contratación]]</f>
        <v>#VALUE!</v>
      </c>
      <c r="U1485" s="134" t="e">
        <f>Tabla13[[#This Row],[Importe IVA ]]</f>
        <v>#VALUE!</v>
      </c>
      <c r="V1485" s="134" t="e">
        <f>Tabla13[[#This Row],[Importe de adjudicación (IVA INCLUIDO)]]</f>
        <v>#VALUE!</v>
      </c>
      <c r="W1485" s="137"/>
    </row>
    <row r="1486" spans="19:23">
      <c r="S1486" s="203" t="e">
        <f>Tabla13[[#This Row],[Título del contrato]]&amp;Tabla13[[#This Row],[Nº Expediente de la plataforma de contratación]]</f>
        <v>#VALUE!</v>
      </c>
      <c r="T1486" s="208" t="e">
        <f>Tabla13[[#This Row],[Nº Expediente de la plataforma de contratación]]</f>
        <v>#VALUE!</v>
      </c>
      <c r="U1486" s="134" t="e">
        <f>Tabla13[[#This Row],[Importe IVA ]]</f>
        <v>#VALUE!</v>
      </c>
      <c r="V1486" s="134" t="e">
        <f>Tabla13[[#This Row],[Importe de adjudicación (IVA INCLUIDO)]]</f>
        <v>#VALUE!</v>
      </c>
      <c r="W1486" s="137"/>
    </row>
    <row r="1487" spans="19:23">
      <c r="S1487" s="203" t="e">
        <f>Tabla13[[#This Row],[Título del contrato]]&amp;Tabla13[[#This Row],[Nº Expediente de la plataforma de contratación]]</f>
        <v>#VALUE!</v>
      </c>
      <c r="T1487" s="208" t="e">
        <f>Tabla13[[#This Row],[Nº Expediente de la plataforma de contratación]]</f>
        <v>#VALUE!</v>
      </c>
      <c r="U1487" s="134" t="e">
        <f>Tabla13[[#This Row],[Importe IVA ]]</f>
        <v>#VALUE!</v>
      </c>
      <c r="V1487" s="134" t="e">
        <f>Tabla13[[#This Row],[Importe de adjudicación (IVA INCLUIDO)]]</f>
        <v>#VALUE!</v>
      </c>
      <c r="W1487" s="137"/>
    </row>
    <row r="1488" spans="19:23">
      <c r="S1488" s="203" t="e">
        <f>Tabla13[[#This Row],[Título del contrato]]&amp;Tabla13[[#This Row],[Nº Expediente de la plataforma de contratación]]</f>
        <v>#VALUE!</v>
      </c>
      <c r="T1488" s="208" t="e">
        <f>Tabla13[[#This Row],[Nº Expediente de la plataforma de contratación]]</f>
        <v>#VALUE!</v>
      </c>
      <c r="U1488" s="134" t="e">
        <f>Tabla13[[#This Row],[Importe IVA ]]</f>
        <v>#VALUE!</v>
      </c>
      <c r="V1488" s="134" t="e">
        <f>Tabla13[[#This Row],[Importe de adjudicación (IVA INCLUIDO)]]</f>
        <v>#VALUE!</v>
      </c>
      <c r="W1488" s="137"/>
    </row>
    <row r="1489" spans="19:23">
      <c r="S1489" s="203" t="e">
        <f>Tabla13[[#This Row],[Título del contrato]]&amp;Tabla13[[#This Row],[Nº Expediente de la plataforma de contratación]]</f>
        <v>#VALUE!</v>
      </c>
      <c r="T1489" s="208" t="e">
        <f>Tabla13[[#This Row],[Nº Expediente de la plataforma de contratación]]</f>
        <v>#VALUE!</v>
      </c>
      <c r="U1489" s="134" t="e">
        <f>Tabla13[[#This Row],[Importe IVA ]]</f>
        <v>#VALUE!</v>
      </c>
      <c r="V1489" s="134" t="e">
        <f>Tabla13[[#This Row],[Importe de adjudicación (IVA INCLUIDO)]]</f>
        <v>#VALUE!</v>
      </c>
      <c r="W1489" s="137"/>
    </row>
    <row r="1490" spans="19:23">
      <c r="S1490" s="203" t="e">
        <f>Tabla13[[#This Row],[Título del contrato]]&amp;Tabla13[[#This Row],[Nº Expediente de la plataforma de contratación]]</f>
        <v>#VALUE!</v>
      </c>
      <c r="T1490" s="208" t="e">
        <f>Tabla13[[#This Row],[Nº Expediente de la plataforma de contratación]]</f>
        <v>#VALUE!</v>
      </c>
      <c r="U1490" s="134" t="e">
        <f>Tabla13[[#This Row],[Importe IVA ]]</f>
        <v>#VALUE!</v>
      </c>
      <c r="V1490" s="134" t="e">
        <f>Tabla13[[#This Row],[Importe de adjudicación (IVA INCLUIDO)]]</f>
        <v>#VALUE!</v>
      </c>
      <c r="W1490" s="137"/>
    </row>
    <row r="1491" spans="19:23">
      <c r="S1491" s="203" t="e">
        <f>Tabla13[[#This Row],[Título del contrato]]&amp;Tabla13[[#This Row],[Nº Expediente de la plataforma de contratación]]</f>
        <v>#VALUE!</v>
      </c>
      <c r="T1491" s="208" t="e">
        <f>Tabla13[[#This Row],[Nº Expediente de la plataforma de contratación]]</f>
        <v>#VALUE!</v>
      </c>
      <c r="U1491" s="134" t="e">
        <f>Tabla13[[#This Row],[Importe IVA ]]</f>
        <v>#VALUE!</v>
      </c>
      <c r="V1491" s="134" t="e">
        <f>Tabla13[[#This Row],[Importe de adjudicación (IVA INCLUIDO)]]</f>
        <v>#VALUE!</v>
      </c>
      <c r="W1491" s="137"/>
    </row>
    <row r="1492" spans="19:23">
      <c r="S1492" s="203" t="e">
        <f>Tabla13[[#This Row],[Título del contrato]]&amp;Tabla13[[#This Row],[Nº Expediente de la plataforma de contratación]]</f>
        <v>#VALUE!</v>
      </c>
      <c r="T1492" s="208" t="e">
        <f>Tabla13[[#This Row],[Nº Expediente de la plataforma de contratación]]</f>
        <v>#VALUE!</v>
      </c>
      <c r="U1492" s="134" t="e">
        <f>Tabla13[[#This Row],[Importe IVA ]]</f>
        <v>#VALUE!</v>
      </c>
      <c r="V1492" s="134" t="e">
        <f>Tabla13[[#This Row],[Importe de adjudicación (IVA INCLUIDO)]]</f>
        <v>#VALUE!</v>
      </c>
      <c r="W1492" s="137"/>
    </row>
    <row r="1493" spans="19:23">
      <c r="S1493" s="203" t="e">
        <f>Tabla13[[#This Row],[Título del contrato]]&amp;Tabla13[[#This Row],[Nº Expediente de la plataforma de contratación]]</f>
        <v>#VALUE!</v>
      </c>
      <c r="T1493" s="208" t="e">
        <f>Tabla13[[#This Row],[Nº Expediente de la plataforma de contratación]]</f>
        <v>#VALUE!</v>
      </c>
      <c r="U1493" s="134" t="e">
        <f>Tabla13[[#This Row],[Importe IVA ]]</f>
        <v>#VALUE!</v>
      </c>
      <c r="V1493" s="134" t="e">
        <f>Tabla13[[#This Row],[Importe de adjudicación (IVA INCLUIDO)]]</f>
        <v>#VALUE!</v>
      </c>
      <c r="W1493" s="137"/>
    </row>
    <row r="1494" spans="19:23">
      <c r="S1494" s="203" t="e">
        <f>Tabla13[[#This Row],[Título del contrato]]&amp;Tabla13[[#This Row],[Nº Expediente de la plataforma de contratación]]</f>
        <v>#VALUE!</v>
      </c>
      <c r="T1494" s="208" t="e">
        <f>Tabla13[[#This Row],[Nº Expediente de la plataforma de contratación]]</f>
        <v>#VALUE!</v>
      </c>
      <c r="U1494" s="134" t="e">
        <f>Tabla13[[#This Row],[Importe IVA ]]</f>
        <v>#VALUE!</v>
      </c>
      <c r="V1494" s="134" t="e">
        <f>Tabla13[[#This Row],[Importe de adjudicación (IVA INCLUIDO)]]</f>
        <v>#VALUE!</v>
      </c>
      <c r="W1494" s="137"/>
    </row>
    <row r="1495" spans="19:23">
      <c r="S1495" s="203" t="e">
        <f>Tabla13[[#This Row],[Título del contrato]]&amp;Tabla13[[#This Row],[Nº Expediente de la plataforma de contratación]]</f>
        <v>#VALUE!</v>
      </c>
      <c r="T1495" s="208" t="e">
        <f>Tabla13[[#This Row],[Nº Expediente de la plataforma de contratación]]</f>
        <v>#VALUE!</v>
      </c>
      <c r="U1495" s="134" t="e">
        <f>Tabla13[[#This Row],[Importe IVA ]]</f>
        <v>#VALUE!</v>
      </c>
      <c r="V1495" s="134" t="e">
        <f>Tabla13[[#This Row],[Importe de adjudicación (IVA INCLUIDO)]]</f>
        <v>#VALUE!</v>
      </c>
      <c r="W1495" s="137"/>
    </row>
    <row r="1496" spans="19:23">
      <c r="S1496" s="203" t="e">
        <f>Tabla13[[#This Row],[Título del contrato]]&amp;Tabla13[[#This Row],[Nº Expediente de la plataforma de contratación]]</f>
        <v>#VALUE!</v>
      </c>
      <c r="T1496" s="208" t="e">
        <f>Tabla13[[#This Row],[Nº Expediente de la plataforma de contratación]]</f>
        <v>#VALUE!</v>
      </c>
      <c r="U1496" s="134" t="e">
        <f>Tabla13[[#This Row],[Importe IVA ]]</f>
        <v>#VALUE!</v>
      </c>
      <c r="V1496" s="134" t="e">
        <f>Tabla13[[#This Row],[Importe de adjudicación (IVA INCLUIDO)]]</f>
        <v>#VALUE!</v>
      </c>
      <c r="W1496" s="137"/>
    </row>
    <row r="1497" spans="19:23">
      <c r="S1497" s="203" t="e">
        <f>Tabla13[[#This Row],[Título del contrato]]&amp;Tabla13[[#This Row],[Nº Expediente de la plataforma de contratación]]</f>
        <v>#VALUE!</v>
      </c>
      <c r="T1497" s="208" t="e">
        <f>Tabla13[[#This Row],[Nº Expediente de la plataforma de contratación]]</f>
        <v>#VALUE!</v>
      </c>
      <c r="U1497" s="134" t="e">
        <f>Tabla13[[#This Row],[Importe IVA ]]</f>
        <v>#VALUE!</v>
      </c>
      <c r="V1497" s="134" t="e">
        <f>Tabla13[[#This Row],[Importe de adjudicación (IVA INCLUIDO)]]</f>
        <v>#VALUE!</v>
      </c>
      <c r="W1497" s="137"/>
    </row>
    <row r="1498" spans="19:23">
      <c r="S1498" s="203" t="e">
        <f>Tabla13[[#This Row],[Título del contrato]]&amp;Tabla13[[#This Row],[Nº Expediente de la plataforma de contratación]]</f>
        <v>#VALUE!</v>
      </c>
      <c r="T1498" s="208" t="e">
        <f>Tabla13[[#This Row],[Nº Expediente de la plataforma de contratación]]</f>
        <v>#VALUE!</v>
      </c>
      <c r="U1498" s="134" t="e">
        <f>Tabla13[[#This Row],[Importe IVA ]]</f>
        <v>#VALUE!</v>
      </c>
      <c r="V1498" s="134" t="e">
        <f>Tabla13[[#This Row],[Importe de adjudicación (IVA INCLUIDO)]]</f>
        <v>#VALUE!</v>
      </c>
      <c r="W1498" s="137"/>
    </row>
    <row r="1499" spans="19:23">
      <c r="S1499" s="203" t="e">
        <f>Tabla13[[#This Row],[Título del contrato]]&amp;Tabla13[[#This Row],[Nº Expediente de la plataforma de contratación]]</f>
        <v>#VALUE!</v>
      </c>
      <c r="T1499" s="208" t="e">
        <f>Tabla13[[#This Row],[Nº Expediente de la plataforma de contratación]]</f>
        <v>#VALUE!</v>
      </c>
      <c r="U1499" s="134" t="e">
        <f>Tabla13[[#This Row],[Importe IVA ]]</f>
        <v>#VALUE!</v>
      </c>
      <c r="V1499" s="134" t="e">
        <f>Tabla13[[#This Row],[Importe de adjudicación (IVA INCLUIDO)]]</f>
        <v>#VALUE!</v>
      </c>
      <c r="W1499" s="137"/>
    </row>
    <row r="1500" spans="19:23">
      <c r="S1500" s="203" t="e">
        <f>Tabla13[[#This Row],[Título del contrato]]&amp;Tabla13[[#This Row],[Nº Expediente de la plataforma de contratación]]</f>
        <v>#VALUE!</v>
      </c>
      <c r="T1500" s="208" t="e">
        <f>Tabla13[[#This Row],[Nº Expediente de la plataforma de contratación]]</f>
        <v>#VALUE!</v>
      </c>
      <c r="U1500" s="134" t="e">
        <f>Tabla13[[#This Row],[Importe IVA ]]</f>
        <v>#VALUE!</v>
      </c>
      <c r="V1500" s="134" t="e">
        <f>Tabla13[[#This Row],[Importe de adjudicación (IVA INCLUIDO)]]</f>
        <v>#VALUE!</v>
      </c>
      <c r="W1500" s="137"/>
    </row>
    <row r="1501" spans="19:23">
      <c r="S1501" s="203" t="e">
        <f>Tabla13[[#This Row],[Título del contrato]]&amp;Tabla13[[#This Row],[Nº Expediente de la plataforma de contratación]]</f>
        <v>#VALUE!</v>
      </c>
      <c r="T1501" s="208" t="e">
        <f>Tabla13[[#This Row],[Nº Expediente de la plataforma de contratación]]</f>
        <v>#VALUE!</v>
      </c>
      <c r="U1501" s="134" t="e">
        <f>Tabla13[[#This Row],[Importe IVA ]]</f>
        <v>#VALUE!</v>
      </c>
      <c r="V1501" s="134" t="e">
        <f>Tabla13[[#This Row],[Importe de adjudicación (IVA INCLUIDO)]]</f>
        <v>#VALUE!</v>
      </c>
      <c r="W1501" s="137"/>
    </row>
    <row r="1502" spans="19:23">
      <c r="S1502" s="203" t="e">
        <f>Tabla13[[#This Row],[Título del contrato]]&amp;Tabla13[[#This Row],[Nº Expediente de la plataforma de contratación]]</f>
        <v>#VALUE!</v>
      </c>
      <c r="T1502" s="208" t="e">
        <f>Tabla13[[#This Row],[Nº Expediente de la plataforma de contratación]]</f>
        <v>#VALUE!</v>
      </c>
      <c r="U1502" s="134" t="e">
        <f>Tabla13[[#This Row],[Importe IVA ]]</f>
        <v>#VALUE!</v>
      </c>
      <c r="V1502" s="134" t="e">
        <f>Tabla13[[#This Row],[Importe de adjudicación (IVA INCLUIDO)]]</f>
        <v>#VALUE!</v>
      </c>
      <c r="W1502" s="137"/>
    </row>
    <row r="1503" spans="19:23">
      <c r="S1503" s="203" t="e">
        <f>Tabla13[[#This Row],[Título del contrato]]&amp;Tabla13[[#This Row],[Nº Expediente de la plataforma de contratación]]</f>
        <v>#VALUE!</v>
      </c>
      <c r="T1503" s="208" t="e">
        <f>Tabla13[[#This Row],[Nº Expediente de la plataforma de contratación]]</f>
        <v>#VALUE!</v>
      </c>
      <c r="U1503" s="134" t="e">
        <f>Tabla13[[#This Row],[Importe IVA ]]</f>
        <v>#VALUE!</v>
      </c>
      <c r="V1503" s="134" t="e">
        <f>Tabla13[[#This Row],[Importe de adjudicación (IVA INCLUIDO)]]</f>
        <v>#VALUE!</v>
      </c>
      <c r="W1503" s="137"/>
    </row>
    <row r="1504" spans="19:23">
      <c r="S1504" s="203" t="e">
        <f>Tabla13[[#This Row],[Título del contrato]]&amp;Tabla13[[#This Row],[Nº Expediente de la plataforma de contratación]]</f>
        <v>#VALUE!</v>
      </c>
      <c r="T1504" s="208" t="e">
        <f>Tabla13[[#This Row],[Nº Expediente de la plataforma de contratación]]</f>
        <v>#VALUE!</v>
      </c>
      <c r="U1504" s="134" t="e">
        <f>Tabla13[[#This Row],[Importe IVA ]]</f>
        <v>#VALUE!</v>
      </c>
      <c r="V1504" s="134" t="e">
        <f>Tabla13[[#This Row],[Importe de adjudicación (IVA INCLUIDO)]]</f>
        <v>#VALUE!</v>
      </c>
      <c r="W1504" s="137"/>
    </row>
    <row r="1505" spans="19:23">
      <c r="S1505" s="203" t="e">
        <f>Tabla13[[#This Row],[Título del contrato]]&amp;Tabla13[[#This Row],[Nº Expediente de la plataforma de contratación]]</f>
        <v>#VALUE!</v>
      </c>
      <c r="T1505" s="208" t="e">
        <f>Tabla13[[#This Row],[Nº Expediente de la plataforma de contratación]]</f>
        <v>#VALUE!</v>
      </c>
      <c r="U1505" s="134" t="e">
        <f>Tabla13[[#This Row],[Importe IVA ]]</f>
        <v>#VALUE!</v>
      </c>
      <c r="V1505" s="134" t="e">
        <f>Tabla13[[#This Row],[Importe de adjudicación (IVA INCLUIDO)]]</f>
        <v>#VALUE!</v>
      </c>
      <c r="W1505" s="137"/>
    </row>
    <row r="1506" spans="19:23">
      <c r="S1506" s="203" t="e">
        <f>Tabla13[[#This Row],[Título del contrato]]&amp;Tabla13[[#This Row],[Nº Expediente de la plataforma de contratación]]</f>
        <v>#VALUE!</v>
      </c>
      <c r="T1506" s="208" t="e">
        <f>Tabla13[[#This Row],[Nº Expediente de la plataforma de contratación]]</f>
        <v>#VALUE!</v>
      </c>
      <c r="U1506" s="134" t="e">
        <f>Tabla13[[#This Row],[Importe IVA ]]</f>
        <v>#VALUE!</v>
      </c>
      <c r="V1506" s="134" t="e">
        <f>Tabla13[[#This Row],[Importe de adjudicación (IVA INCLUIDO)]]</f>
        <v>#VALUE!</v>
      </c>
      <c r="W1506" s="137"/>
    </row>
    <row r="1507" spans="19:23">
      <c r="S1507" s="203" t="e">
        <f>Tabla13[[#This Row],[Título del contrato]]&amp;Tabla13[[#This Row],[Nº Expediente de la plataforma de contratación]]</f>
        <v>#VALUE!</v>
      </c>
      <c r="T1507" s="208" t="e">
        <f>Tabla13[[#This Row],[Nº Expediente de la plataforma de contratación]]</f>
        <v>#VALUE!</v>
      </c>
      <c r="U1507" s="134" t="e">
        <f>Tabla13[[#This Row],[Importe IVA ]]</f>
        <v>#VALUE!</v>
      </c>
      <c r="V1507" s="134" t="e">
        <f>Tabla13[[#This Row],[Importe de adjudicación (IVA INCLUIDO)]]</f>
        <v>#VALUE!</v>
      </c>
      <c r="W1507" s="137"/>
    </row>
    <row r="1508" spans="19:23">
      <c r="S1508" s="203" t="e">
        <f>Tabla13[[#This Row],[Título del contrato]]&amp;Tabla13[[#This Row],[Nº Expediente de la plataforma de contratación]]</f>
        <v>#VALUE!</v>
      </c>
      <c r="T1508" s="208" t="e">
        <f>Tabla13[[#This Row],[Nº Expediente de la plataforma de contratación]]</f>
        <v>#VALUE!</v>
      </c>
      <c r="U1508" s="134" t="e">
        <f>Tabla13[[#This Row],[Importe IVA ]]</f>
        <v>#VALUE!</v>
      </c>
      <c r="V1508" s="134" t="e">
        <f>Tabla13[[#This Row],[Importe de adjudicación (IVA INCLUIDO)]]</f>
        <v>#VALUE!</v>
      </c>
      <c r="W1508" s="137"/>
    </row>
    <row r="1509" spans="19:23">
      <c r="S1509" s="203" t="e">
        <f>Tabla13[[#This Row],[Título del contrato]]&amp;Tabla13[[#This Row],[Nº Expediente de la plataforma de contratación]]</f>
        <v>#VALUE!</v>
      </c>
      <c r="T1509" s="208" t="e">
        <f>Tabla13[[#This Row],[Nº Expediente de la plataforma de contratación]]</f>
        <v>#VALUE!</v>
      </c>
      <c r="U1509" s="134" t="e">
        <f>Tabla13[[#This Row],[Importe IVA ]]</f>
        <v>#VALUE!</v>
      </c>
      <c r="V1509" s="134" t="e">
        <f>Tabla13[[#This Row],[Importe de adjudicación (IVA INCLUIDO)]]</f>
        <v>#VALUE!</v>
      </c>
      <c r="W1509" s="137"/>
    </row>
    <row r="1510" spans="19:23">
      <c r="S1510" s="203" t="e">
        <f>Tabla13[[#This Row],[Título del contrato]]&amp;Tabla13[[#This Row],[Nº Expediente de la plataforma de contratación]]</f>
        <v>#VALUE!</v>
      </c>
      <c r="T1510" s="208" t="e">
        <f>Tabla13[[#This Row],[Nº Expediente de la plataforma de contratación]]</f>
        <v>#VALUE!</v>
      </c>
      <c r="U1510" s="134" t="e">
        <f>Tabla13[[#This Row],[Importe IVA ]]</f>
        <v>#VALUE!</v>
      </c>
      <c r="V1510" s="134" t="e">
        <f>Tabla13[[#This Row],[Importe de adjudicación (IVA INCLUIDO)]]</f>
        <v>#VALUE!</v>
      </c>
      <c r="W1510" s="137"/>
    </row>
    <row r="1511" spans="19:23">
      <c r="S1511" s="203" t="e">
        <f>Tabla13[[#This Row],[Título del contrato]]&amp;Tabla13[[#This Row],[Nº Expediente de la plataforma de contratación]]</f>
        <v>#VALUE!</v>
      </c>
      <c r="T1511" s="208" t="e">
        <f>Tabla13[[#This Row],[Nº Expediente de la plataforma de contratación]]</f>
        <v>#VALUE!</v>
      </c>
      <c r="U1511" s="134" t="e">
        <f>Tabla13[[#This Row],[Importe IVA ]]</f>
        <v>#VALUE!</v>
      </c>
      <c r="V1511" s="134" t="e">
        <f>Tabla13[[#This Row],[Importe de adjudicación (IVA INCLUIDO)]]</f>
        <v>#VALUE!</v>
      </c>
      <c r="W1511" s="137"/>
    </row>
    <row r="1512" spans="19:23">
      <c r="S1512" s="203" t="e">
        <f>Tabla13[[#This Row],[Título del contrato]]&amp;Tabla13[[#This Row],[Nº Expediente de la plataforma de contratación]]</f>
        <v>#VALUE!</v>
      </c>
      <c r="T1512" s="208" t="e">
        <f>Tabla13[[#This Row],[Nº Expediente de la plataforma de contratación]]</f>
        <v>#VALUE!</v>
      </c>
      <c r="U1512" s="134" t="e">
        <f>Tabla13[[#This Row],[Importe IVA ]]</f>
        <v>#VALUE!</v>
      </c>
      <c r="V1512" s="134" t="e">
        <f>Tabla13[[#This Row],[Importe de adjudicación (IVA INCLUIDO)]]</f>
        <v>#VALUE!</v>
      </c>
      <c r="W1512" s="137"/>
    </row>
    <row r="1513" spans="19:23">
      <c r="S1513" s="203" t="e">
        <f>Tabla13[[#This Row],[Título del contrato]]&amp;Tabla13[[#This Row],[Nº Expediente de la plataforma de contratación]]</f>
        <v>#VALUE!</v>
      </c>
      <c r="T1513" s="208" t="e">
        <f>Tabla13[[#This Row],[Nº Expediente de la plataforma de contratación]]</f>
        <v>#VALUE!</v>
      </c>
      <c r="U1513" s="134" t="e">
        <f>Tabla13[[#This Row],[Importe IVA ]]</f>
        <v>#VALUE!</v>
      </c>
      <c r="V1513" s="134" t="e">
        <f>Tabla13[[#This Row],[Importe de adjudicación (IVA INCLUIDO)]]</f>
        <v>#VALUE!</v>
      </c>
      <c r="W1513" s="137"/>
    </row>
    <row r="1514" spans="19:23">
      <c r="S1514" s="203" t="e">
        <f>Tabla13[[#This Row],[Título del contrato]]&amp;Tabla13[[#This Row],[Nº Expediente de la plataforma de contratación]]</f>
        <v>#VALUE!</v>
      </c>
      <c r="T1514" s="208" t="e">
        <f>Tabla13[[#This Row],[Nº Expediente de la plataforma de contratación]]</f>
        <v>#VALUE!</v>
      </c>
      <c r="U1514" s="134" t="e">
        <f>Tabla13[[#This Row],[Importe IVA ]]</f>
        <v>#VALUE!</v>
      </c>
      <c r="V1514" s="134" t="e">
        <f>Tabla13[[#This Row],[Importe de adjudicación (IVA INCLUIDO)]]</f>
        <v>#VALUE!</v>
      </c>
      <c r="W1514" s="137"/>
    </row>
    <row r="1515" spans="19:23">
      <c r="S1515" s="203" t="e">
        <f>Tabla13[[#This Row],[Título del contrato]]&amp;Tabla13[[#This Row],[Nº Expediente de la plataforma de contratación]]</f>
        <v>#VALUE!</v>
      </c>
      <c r="T1515" s="208" t="e">
        <f>Tabla13[[#This Row],[Nº Expediente de la plataforma de contratación]]</f>
        <v>#VALUE!</v>
      </c>
      <c r="U1515" s="134" t="e">
        <f>Tabla13[[#This Row],[Importe IVA ]]</f>
        <v>#VALUE!</v>
      </c>
      <c r="V1515" s="134" t="e">
        <f>Tabla13[[#This Row],[Importe de adjudicación (IVA INCLUIDO)]]</f>
        <v>#VALUE!</v>
      </c>
      <c r="W1515" s="137"/>
    </row>
    <row r="1516" spans="19:23">
      <c r="S1516" s="203" t="e">
        <f>Tabla13[[#This Row],[Título del contrato]]&amp;Tabla13[[#This Row],[Nº Expediente de la plataforma de contratación]]</f>
        <v>#VALUE!</v>
      </c>
      <c r="T1516" s="208" t="e">
        <f>Tabla13[[#This Row],[Nº Expediente de la plataforma de contratación]]</f>
        <v>#VALUE!</v>
      </c>
      <c r="U1516" s="134" t="e">
        <f>Tabla13[[#This Row],[Importe IVA ]]</f>
        <v>#VALUE!</v>
      </c>
      <c r="V1516" s="134" t="e">
        <f>Tabla13[[#This Row],[Importe de adjudicación (IVA INCLUIDO)]]</f>
        <v>#VALUE!</v>
      </c>
      <c r="W1516" s="137"/>
    </row>
    <row r="1517" spans="19:23">
      <c r="S1517" s="203" t="e">
        <f>Tabla13[[#This Row],[Título del contrato]]&amp;Tabla13[[#This Row],[Nº Expediente de la plataforma de contratación]]</f>
        <v>#VALUE!</v>
      </c>
      <c r="T1517" s="208" t="e">
        <f>Tabla13[[#This Row],[Nº Expediente de la plataforma de contratación]]</f>
        <v>#VALUE!</v>
      </c>
      <c r="U1517" s="134" t="e">
        <f>Tabla13[[#This Row],[Importe IVA ]]</f>
        <v>#VALUE!</v>
      </c>
      <c r="V1517" s="134" t="e">
        <f>Tabla13[[#This Row],[Importe de adjudicación (IVA INCLUIDO)]]</f>
        <v>#VALUE!</v>
      </c>
      <c r="W1517" s="137"/>
    </row>
    <row r="1518" spans="19:23">
      <c r="S1518" s="203" t="e">
        <f>Tabla13[[#This Row],[Título del contrato]]&amp;Tabla13[[#This Row],[Nº Expediente de la plataforma de contratación]]</f>
        <v>#VALUE!</v>
      </c>
      <c r="T1518" s="208" t="e">
        <f>Tabla13[[#This Row],[Nº Expediente de la plataforma de contratación]]</f>
        <v>#VALUE!</v>
      </c>
      <c r="U1518" s="134" t="e">
        <f>Tabla13[[#This Row],[Importe IVA ]]</f>
        <v>#VALUE!</v>
      </c>
      <c r="V1518" s="134" t="e">
        <f>Tabla13[[#This Row],[Importe de adjudicación (IVA INCLUIDO)]]</f>
        <v>#VALUE!</v>
      </c>
      <c r="W1518" s="137"/>
    </row>
    <row r="1519" spans="19:23">
      <c r="S1519" s="203" t="e">
        <f>Tabla13[[#This Row],[Título del contrato]]&amp;Tabla13[[#This Row],[Nº Expediente de la plataforma de contratación]]</f>
        <v>#VALUE!</v>
      </c>
      <c r="T1519" s="208" t="e">
        <f>Tabla13[[#This Row],[Nº Expediente de la plataforma de contratación]]</f>
        <v>#VALUE!</v>
      </c>
      <c r="U1519" s="134" t="e">
        <f>Tabla13[[#This Row],[Importe IVA ]]</f>
        <v>#VALUE!</v>
      </c>
      <c r="V1519" s="134" t="e">
        <f>Tabla13[[#This Row],[Importe de adjudicación (IVA INCLUIDO)]]</f>
        <v>#VALUE!</v>
      </c>
      <c r="W1519" s="137"/>
    </row>
    <row r="1520" spans="19:23">
      <c r="S1520" s="203" t="e">
        <f>Tabla13[[#This Row],[Título del contrato]]&amp;Tabla13[[#This Row],[Nº Expediente de la plataforma de contratación]]</f>
        <v>#VALUE!</v>
      </c>
      <c r="T1520" s="208" t="e">
        <f>Tabla13[[#This Row],[Nº Expediente de la plataforma de contratación]]</f>
        <v>#VALUE!</v>
      </c>
      <c r="U1520" s="134" t="e">
        <f>Tabla13[[#This Row],[Importe IVA ]]</f>
        <v>#VALUE!</v>
      </c>
      <c r="V1520" s="134" t="e">
        <f>Tabla13[[#This Row],[Importe de adjudicación (IVA INCLUIDO)]]</f>
        <v>#VALUE!</v>
      </c>
      <c r="W1520" s="137"/>
    </row>
    <row r="1521" spans="19:23">
      <c r="S1521" s="203" t="e">
        <f>Tabla13[[#This Row],[Título del contrato]]&amp;Tabla13[[#This Row],[Nº Expediente de la plataforma de contratación]]</f>
        <v>#VALUE!</v>
      </c>
      <c r="T1521" s="208" t="e">
        <f>Tabla13[[#This Row],[Nº Expediente de la plataforma de contratación]]</f>
        <v>#VALUE!</v>
      </c>
      <c r="U1521" s="134" t="e">
        <f>Tabla13[[#This Row],[Importe IVA ]]</f>
        <v>#VALUE!</v>
      </c>
      <c r="V1521" s="134" t="e">
        <f>Tabla13[[#This Row],[Importe de adjudicación (IVA INCLUIDO)]]</f>
        <v>#VALUE!</v>
      </c>
      <c r="W1521" s="137"/>
    </row>
    <row r="1522" spans="19:23">
      <c r="S1522" s="203" t="e">
        <f>Tabla13[[#This Row],[Título del contrato]]&amp;Tabla13[[#This Row],[Nº Expediente de la plataforma de contratación]]</f>
        <v>#VALUE!</v>
      </c>
      <c r="T1522" s="208" t="e">
        <f>Tabla13[[#This Row],[Nº Expediente de la plataforma de contratación]]</f>
        <v>#VALUE!</v>
      </c>
      <c r="U1522" s="134" t="e">
        <f>Tabla13[[#This Row],[Importe IVA ]]</f>
        <v>#VALUE!</v>
      </c>
      <c r="V1522" s="134" t="e">
        <f>Tabla13[[#This Row],[Importe de adjudicación (IVA INCLUIDO)]]</f>
        <v>#VALUE!</v>
      </c>
      <c r="W1522" s="137"/>
    </row>
    <row r="1523" spans="19:23">
      <c r="S1523" s="203" t="e">
        <f>Tabla13[[#This Row],[Título del contrato]]&amp;Tabla13[[#This Row],[Nº Expediente de la plataforma de contratación]]</f>
        <v>#VALUE!</v>
      </c>
      <c r="T1523" s="208" t="e">
        <f>Tabla13[[#This Row],[Nº Expediente de la plataforma de contratación]]</f>
        <v>#VALUE!</v>
      </c>
      <c r="U1523" s="134" t="e">
        <f>Tabla13[[#This Row],[Importe IVA ]]</f>
        <v>#VALUE!</v>
      </c>
      <c r="V1523" s="134" t="e">
        <f>Tabla13[[#This Row],[Importe de adjudicación (IVA INCLUIDO)]]</f>
        <v>#VALUE!</v>
      </c>
      <c r="W1523" s="137"/>
    </row>
    <row r="1524" spans="19:23">
      <c r="S1524" s="203" t="e">
        <f>Tabla13[[#This Row],[Título del contrato]]&amp;Tabla13[[#This Row],[Nº Expediente de la plataforma de contratación]]</f>
        <v>#VALUE!</v>
      </c>
      <c r="T1524" s="208" t="e">
        <f>Tabla13[[#This Row],[Nº Expediente de la plataforma de contratación]]</f>
        <v>#VALUE!</v>
      </c>
      <c r="U1524" s="134" t="e">
        <f>Tabla13[[#This Row],[Importe IVA ]]</f>
        <v>#VALUE!</v>
      </c>
      <c r="V1524" s="134" t="e">
        <f>Tabla13[[#This Row],[Importe de adjudicación (IVA INCLUIDO)]]</f>
        <v>#VALUE!</v>
      </c>
      <c r="W1524" s="137"/>
    </row>
    <row r="1525" spans="19:23">
      <c r="S1525" s="203" t="e">
        <f>Tabla13[[#This Row],[Título del contrato]]&amp;Tabla13[[#This Row],[Nº Expediente de la plataforma de contratación]]</f>
        <v>#VALUE!</v>
      </c>
      <c r="T1525" s="208" t="e">
        <f>Tabla13[[#This Row],[Nº Expediente de la plataforma de contratación]]</f>
        <v>#VALUE!</v>
      </c>
      <c r="U1525" s="134" t="e">
        <f>Tabla13[[#This Row],[Importe IVA ]]</f>
        <v>#VALUE!</v>
      </c>
      <c r="V1525" s="134" t="e">
        <f>Tabla13[[#This Row],[Importe de adjudicación (IVA INCLUIDO)]]</f>
        <v>#VALUE!</v>
      </c>
      <c r="W1525" s="137"/>
    </row>
    <row r="1526" spans="19:23">
      <c r="S1526" s="203" t="e">
        <f>Tabla13[[#This Row],[Título del contrato]]&amp;Tabla13[[#This Row],[Nº Expediente de la plataforma de contratación]]</f>
        <v>#VALUE!</v>
      </c>
      <c r="T1526" s="208" t="e">
        <f>Tabla13[[#This Row],[Nº Expediente de la plataforma de contratación]]</f>
        <v>#VALUE!</v>
      </c>
      <c r="U1526" s="134" t="e">
        <f>Tabla13[[#This Row],[Importe IVA ]]</f>
        <v>#VALUE!</v>
      </c>
      <c r="V1526" s="134" t="e">
        <f>Tabla13[[#This Row],[Importe de adjudicación (IVA INCLUIDO)]]</f>
        <v>#VALUE!</v>
      </c>
      <c r="W1526" s="137"/>
    </row>
    <row r="1527" spans="19:23">
      <c r="S1527" s="203" t="e">
        <f>Tabla13[[#This Row],[Título del contrato]]&amp;Tabla13[[#This Row],[Nº Expediente de la plataforma de contratación]]</f>
        <v>#VALUE!</v>
      </c>
      <c r="T1527" s="208" t="e">
        <f>Tabla13[[#This Row],[Nº Expediente de la plataforma de contratación]]</f>
        <v>#VALUE!</v>
      </c>
      <c r="U1527" s="134" t="e">
        <f>Tabla13[[#This Row],[Importe IVA ]]</f>
        <v>#VALUE!</v>
      </c>
      <c r="V1527" s="134" t="e">
        <f>Tabla13[[#This Row],[Importe de adjudicación (IVA INCLUIDO)]]</f>
        <v>#VALUE!</v>
      </c>
      <c r="W1527" s="137"/>
    </row>
    <row r="1528" spans="19:23">
      <c r="S1528" s="203" t="e">
        <f>Tabla13[[#This Row],[Título del contrato]]&amp;Tabla13[[#This Row],[Nº Expediente de la plataforma de contratación]]</f>
        <v>#VALUE!</v>
      </c>
      <c r="T1528" s="208" t="e">
        <f>Tabla13[[#This Row],[Nº Expediente de la plataforma de contratación]]</f>
        <v>#VALUE!</v>
      </c>
      <c r="U1528" s="134" t="e">
        <f>Tabla13[[#This Row],[Importe IVA ]]</f>
        <v>#VALUE!</v>
      </c>
      <c r="V1528" s="134" t="e">
        <f>Tabla13[[#This Row],[Importe de adjudicación (IVA INCLUIDO)]]</f>
        <v>#VALUE!</v>
      </c>
      <c r="W1528" s="137"/>
    </row>
    <row r="1529" spans="19:23">
      <c r="S1529" s="203" t="e">
        <f>Tabla13[[#This Row],[Título del contrato]]&amp;Tabla13[[#This Row],[Nº Expediente de la plataforma de contratación]]</f>
        <v>#VALUE!</v>
      </c>
      <c r="T1529" s="208" t="e">
        <f>Tabla13[[#This Row],[Nº Expediente de la plataforma de contratación]]</f>
        <v>#VALUE!</v>
      </c>
      <c r="U1529" s="134" t="e">
        <f>Tabla13[[#This Row],[Importe IVA ]]</f>
        <v>#VALUE!</v>
      </c>
      <c r="V1529" s="134" t="e">
        <f>Tabla13[[#This Row],[Importe de adjudicación (IVA INCLUIDO)]]</f>
        <v>#VALUE!</v>
      </c>
      <c r="W1529" s="137"/>
    </row>
    <row r="1530" spans="19:23">
      <c r="S1530" s="203" t="e">
        <f>Tabla13[[#This Row],[Título del contrato]]&amp;Tabla13[[#This Row],[Nº Expediente de la plataforma de contratación]]</f>
        <v>#VALUE!</v>
      </c>
      <c r="T1530" s="208" t="e">
        <f>Tabla13[[#This Row],[Nº Expediente de la plataforma de contratación]]</f>
        <v>#VALUE!</v>
      </c>
      <c r="U1530" s="134" t="e">
        <f>Tabla13[[#This Row],[Importe IVA ]]</f>
        <v>#VALUE!</v>
      </c>
      <c r="V1530" s="134" t="e">
        <f>Tabla13[[#This Row],[Importe de adjudicación (IVA INCLUIDO)]]</f>
        <v>#VALUE!</v>
      </c>
      <c r="W1530" s="137"/>
    </row>
    <row r="1531" spans="19:23">
      <c r="S1531" s="203" t="e">
        <f>Tabla13[[#This Row],[Título del contrato]]&amp;Tabla13[[#This Row],[Nº Expediente de la plataforma de contratación]]</f>
        <v>#VALUE!</v>
      </c>
      <c r="T1531" s="208" t="e">
        <f>Tabla13[[#This Row],[Nº Expediente de la plataforma de contratación]]</f>
        <v>#VALUE!</v>
      </c>
      <c r="U1531" s="134" t="e">
        <f>Tabla13[[#This Row],[Importe IVA ]]</f>
        <v>#VALUE!</v>
      </c>
      <c r="V1531" s="134" t="e">
        <f>Tabla13[[#This Row],[Importe de adjudicación (IVA INCLUIDO)]]</f>
        <v>#VALUE!</v>
      </c>
      <c r="W1531" s="137"/>
    </row>
    <row r="1532" spans="19:23">
      <c r="S1532" s="203" t="e">
        <f>Tabla13[[#This Row],[Título del contrato]]&amp;Tabla13[[#This Row],[Nº Expediente de la plataforma de contratación]]</f>
        <v>#VALUE!</v>
      </c>
      <c r="T1532" s="208" t="e">
        <f>Tabla13[[#This Row],[Nº Expediente de la plataforma de contratación]]</f>
        <v>#VALUE!</v>
      </c>
      <c r="U1532" s="134" t="e">
        <f>Tabla13[[#This Row],[Importe IVA ]]</f>
        <v>#VALUE!</v>
      </c>
      <c r="V1532" s="134" t="e">
        <f>Tabla13[[#This Row],[Importe de adjudicación (IVA INCLUIDO)]]</f>
        <v>#VALUE!</v>
      </c>
      <c r="W1532" s="137"/>
    </row>
    <row r="1533" spans="19:23">
      <c r="S1533" s="203" t="e">
        <f>Tabla13[[#This Row],[Título del contrato]]&amp;Tabla13[[#This Row],[Nº Expediente de la plataforma de contratación]]</f>
        <v>#VALUE!</v>
      </c>
      <c r="T1533" s="208" t="e">
        <f>Tabla13[[#This Row],[Nº Expediente de la plataforma de contratación]]</f>
        <v>#VALUE!</v>
      </c>
      <c r="U1533" s="134" t="e">
        <f>Tabla13[[#This Row],[Importe IVA ]]</f>
        <v>#VALUE!</v>
      </c>
      <c r="V1533" s="134" t="e">
        <f>Tabla13[[#This Row],[Importe de adjudicación (IVA INCLUIDO)]]</f>
        <v>#VALUE!</v>
      </c>
      <c r="W1533" s="137"/>
    </row>
    <row r="1534" spans="19:23">
      <c r="S1534" s="203" t="e">
        <f>Tabla13[[#This Row],[Título del contrato]]&amp;Tabla13[[#This Row],[Nº Expediente de la plataforma de contratación]]</f>
        <v>#VALUE!</v>
      </c>
      <c r="T1534" s="208" t="e">
        <f>Tabla13[[#This Row],[Nº Expediente de la plataforma de contratación]]</f>
        <v>#VALUE!</v>
      </c>
      <c r="U1534" s="134" t="e">
        <f>Tabla13[[#This Row],[Importe IVA ]]</f>
        <v>#VALUE!</v>
      </c>
      <c r="V1534" s="134" t="e">
        <f>Tabla13[[#This Row],[Importe de adjudicación (IVA INCLUIDO)]]</f>
        <v>#VALUE!</v>
      </c>
      <c r="W1534" s="137"/>
    </row>
    <row r="1535" spans="19:23">
      <c r="S1535" s="203" t="e">
        <f>Tabla13[[#This Row],[Título del contrato]]&amp;Tabla13[[#This Row],[Nº Expediente de la plataforma de contratación]]</f>
        <v>#VALUE!</v>
      </c>
      <c r="T1535" s="208" t="e">
        <f>Tabla13[[#This Row],[Nº Expediente de la plataforma de contratación]]</f>
        <v>#VALUE!</v>
      </c>
      <c r="U1535" s="134" t="e">
        <f>Tabla13[[#This Row],[Importe IVA ]]</f>
        <v>#VALUE!</v>
      </c>
      <c r="V1535" s="134" t="e">
        <f>Tabla13[[#This Row],[Importe de adjudicación (IVA INCLUIDO)]]</f>
        <v>#VALUE!</v>
      </c>
      <c r="W1535" s="137"/>
    </row>
    <row r="1536" spans="19:23">
      <c r="S1536" s="203" t="e">
        <f>Tabla13[[#This Row],[Título del contrato]]&amp;Tabla13[[#This Row],[Nº Expediente de la plataforma de contratación]]</f>
        <v>#VALUE!</v>
      </c>
      <c r="T1536" s="208" t="e">
        <f>Tabla13[[#This Row],[Nº Expediente de la plataforma de contratación]]</f>
        <v>#VALUE!</v>
      </c>
      <c r="U1536" s="134" t="e">
        <f>Tabla13[[#This Row],[Importe IVA ]]</f>
        <v>#VALUE!</v>
      </c>
      <c r="V1536" s="134" t="e">
        <f>Tabla13[[#This Row],[Importe de adjudicación (IVA INCLUIDO)]]</f>
        <v>#VALUE!</v>
      </c>
      <c r="W1536" s="137"/>
    </row>
    <row r="1537" spans="19:23">
      <c r="S1537" s="203" t="e">
        <f>Tabla13[[#This Row],[Título del contrato]]&amp;Tabla13[[#This Row],[Nº Expediente de la plataforma de contratación]]</f>
        <v>#VALUE!</v>
      </c>
      <c r="T1537" s="208" t="e">
        <f>Tabla13[[#This Row],[Nº Expediente de la plataforma de contratación]]</f>
        <v>#VALUE!</v>
      </c>
      <c r="U1537" s="134" t="e">
        <f>Tabla13[[#This Row],[Importe IVA ]]</f>
        <v>#VALUE!</v>
      </c>
      <c r="V1537" s="134" t="e">
        <f>Tabla13[[#This Row],[Importe de adjudicación (IVA INCLUIDO)]]</f>
        <v>#VALUE!</v>
      </c>
      <c r="W1537" s="137"/>
    </row>
    <row r="1538" spans="19:23">
      <c r="S1538" s="203" t="e">
        <f>Tabla13[[#This Row],[Título del contrato]]&amp;Tabla13[[#This Row],[Nº Expediente de la plataforma de contratación]]</f>
        <v>#VALUE!</v>
      </c>
      <c r="T1538" s="208" t="e">
        <f>Tabla13[[#This Row],[Nº Expediente de la plataforma de contratación]]</f>
        <v>#VALUE!</v>
      </c>
      <c r="U1538" s="134" t="e">
        <f>Tabla13[[#This Row],[Importe IVA ]]</f>
        <v>#VALUE!</v>
      </c>
      <c r="V1538" s="134" t="e">
        <f>Tabla13[[#This Row],[Importe de adjudicación (IVA INCLUIDO)]]</f>
        <v>#VALUE!</v>
      </c>
      <c r="W1538" s="137"/>
    </row>
    <row r="1539" spans="19:23">
      <c r="S1539" s="203" t="e">
        <f>Tabla13[[#This Row],[Título del contrato]]&amp;Tabla13[[#This Row],[Nº Expediente de la plataforma de contratación]]</f>
        <v>#VALUE!</v>
      </c>
      <c r="T1539" s="208" t="e">
        <f>Tabla13[[#This Row],[Nº Expediente de la plataforma de contratación]]</f>
        <v>#VALUE!</v>
      </c>
      <c r="U1539" s="134" t="e">
        <f>Tabla13[[#This Row],[Importe IVA ]]</f>
        <v>#VALUE!</v>
      </c>
      <c r="V1539" s="134" t="e">
        <f>Tabla13[[#This Row],[Importe de adjudicación (IVA INCLUIDO)]]</f>
        <v>#VALUE!</v>
      </c>
      <c r="W1539" s="137"/>
    </row>
    <row r="1540" spans="19:23">
      <c r="S1540" s="203" t="e">
        <f>Tabla13[[#This Row],[Título del contrato]]&amp;Tabla13[[#This Row],[Nº Expediente de la plataforma de contratación]]</f>
        <v>#VALUE!</v>
      </c>
      <c r="T1540" s="208" t="e">
        <f>Tabla13[[#This Row],[Nº Expediente de la plataforma de contratación]]</f>
        <v>#VALUE!</v>
      </c>
      <c r="U1540" s="134" t="e">
        <f>Tabla13[[#This Row],[Importe IVA ]]</f>
        <v>#VALUE!</v>
      </c>
      <c r="V1540" s="134" t="e">
        <f>Tabla13[[#This Row],[Importe de adjudicación (IVA INCLUIDO)]]</f>
        <v>#VALUE!</v>
      </c>
      <c r="W1540" s="137"/>
    </row>
    <row r="1541" spans="19:23">
      <c r="S1541" s="203" t="e">
        <f>Tabla13[[#This Row],[Título del contrato]]&amp;Tabla13[[#This Row],[Nº Expediente de la plataforma de contratación]]</f>
        <v>#VALUE!</v>
      </c>
      <c r="T1541" s="208" t="e">
        <f>Tabla13[[#This Row],[Nº Expediente de la plataforma de contratación]]</f>
        <v>#VALUE!</v>
      </c>
      <c r="U1541" s="134" t="e">
        <f>Tabla13[[#This Row],[Importe IVA ]]</f>
        <v>#VALUE!</v>
      </c>
      <c r="V1541" s="134" t="e">
        <f>Tabla13[[#This Row],[Importe de adjudicación (IVA INCLUIDO)]]</f>
        <v>#VALUE!</v>
      </c>
      <c r="W1541" s="137"/>
    </row>
    <row r="1542" spans="19:23">
      <c r="S1542" s="203" t="e">
        <f>Tabla13[[#This Row],[Título del contrato]]&amp;Tabla13[[#This Row],[Nº Expediente de la plataforma de contratación]]</f>
        <v>#VALUE!</v>
      </c>
      <c r="T1542" s="208" t="e">
        <f>Tabla13[[#This Row],[Nº Expediente de la plataforma de contratación]]</f>
        <v>#VALUE!</v>
      </c>
      <c r="U1542" s="134" t="e">
        <f>Tabla13[[#This Row],[Importe IVA ]]</f>
        <v>#VALUE!</v>
      </c>
      <c r="V1542" s="134" t="e">
        <f>Tabla13[[#This Row],[Importe de adjudicación (IVA INCLUIDO)]]</f>
        <v>#VALUE!</v>
      </c>
      <c r="W1542" s="137"/>
    </row>
    <row r="1543" spans="19:23">
      <c r="S1543" s="203" t="e">
        <f>Tabla13[[#This Row],[Título del contrato]]&amp;Tabla13[[#This Row],[Nº Expediente de la plataforma de contratación]]</f>
        <v>#VALUE!</v>
      </c>
      <c r="T1543" s="208" t="e">
        <f>Tabla13[[#This Row],[Nº Expediente de la plataforma de contratación]]</f>
        <v>#VALUE!</v>
      </c>
      <c r="U1543" s="134" t="e">
        <f>Tabla13[[#This Row],[Importe IVA ]]</f>
        <v>#VALUE!</v>
      </c>
      <c r="V1543" s="134" t="e">
        <f>Tabla13[[#This Row],[Importe de adjudicación (IVA INCLUIDO)]]</f>
        <v>#VALUE!</v>
      </c>
      <c r="W1543" s="137"/>
    </row>
    <row r="1544" spans="19:23">
      <c r="S1544" s="203" t="e">
        <f>Tabla13[[#This Row],[Título del contrato]]&amp;Tabla13[[#This Row],[Nº Expediente de la plataforma de contratación]]</f>
        <v>#VALUE!</v>
      </c>
      <c r="T1544" s="208" t="e">
        <f>Tabla13[[#This Row],[Nº Expediente de la plataforma de contratación]]</f>
        <v>#VALUE!</v>
      </c>
      <c r="U1544" s="134" t="e">
        <f>Tabla13[[#This Row],[Importe IVA ]]</f>
        <v>#VALUE!</v>
      </c>
      <c r="V1544" s="134" t="e">
        <f>Tabla13[[#This Row],[Importe de adjudicación (IVA INCLUIDO)]]</f>
        <v>#VALUE!</v>
      </c>
      <c r="W1544" s="137"/>
    </row>
    <row r="1545" spans="19:23">
      <c r="S1545" s="203" t="e">
        <f>Tabla13[[#This Row],[Título del contrato]]&amp;Tabla13[[#This Row],[Nº Expediente de la plataforma de contratación]]</f>
        <v>#VALUE!</v>
      </c>
      <c r="T1545" s="208" t="e">
        <f>Tabla13[[#This Row],[Nº Expediente de la plataforma de contratación]]</f>
        <v>#VALUE!</v>
      </c>
      <c r="U1545" s="134" t="e">
        <f>Tabla13[[#This Row],[Importe IVA ]]</f>
        <v>#VALUE!</v>
      </c>
      <c r="V1545" s="134" t="e">
        <f>Tabla13[[#This Row],[Importe de adjudicación (IVA INCLUIDO)]]</f>
        <v>#VALUE!</v>
      </c>
      <c r="W1545" s="137"/>
    </row>
    <row r="1546" spans="19:23">
      <c r="S1546" s="203" t="e">
        <f>Tabla13[[#This Row],[Título del contrato]]&amp;Tabla13[[#This Row],[Nº Expediente de la plataforma de contratación]]</f>
        <v>#VALUE!</v>
      </c>
      <c r="T1546" s="208" t="e">
        <f>Tabla13[[#This Row],[Nº Expediente de la plataforma de contratación]]</f>
        <v>#VALUE!</v>
      </c>
      <c r="U1546" s="134" t="e">
        <f>Tabla13[[#This Row],[Importe IVA ]]</f>
        <v>#VALUE!</v>
      </c>
      <c r="V1546" s="134" t="e">
        <f>Tabla13[[#This Row],[Importe de adjudicación (IVA INCLUIDO)]]</f>
        <v>#VALUE!</v>
      </c>
      <c r="W1546" s="137"/>
    </row>
    <row r="1547" spans="19:23">
      <c r="S1547" s="203" t="e">
        <f>Tabla13[[#This Row],[Título del contrato]]&amp;Tabla13[[#This Row],[Nº Expediente de la plataforma de contratación]]</f>
        <v>#VALUE!</v>
      </c>
      <c r="T1547" s="208" t="e">
        <f>Tabla13[[#This Row],[Nº Expediente de la plataforma de contratación]]</f>
        <v>#VALUE!</v>
      </c>
      <c r="U1547" s="134" t="e">
        <f>Tabla13[[#This Row],[Importe IVA ]]</f>
        <v>#VALUE!</v>
      </c>
      <c r="V1547" s="134" t="e">
        <f>Tabla13[[#This Row],[Importe de adjudicación (IVA INCLUIDO)]]</f>
        <v>#VALUE!</v>
      </c>
      <c r="W1547" s="137"/>
    </row>
    <row r="1548" spans="19:23">
      <c r="S1548" s="203" t="e">
        <f>Tabla13[[#This Row],[Título del contrato]]&amp;Tabla13[[#This Row],[Nº Expediente de la plataforma de contratación]]</f>
        <v>#VALUE!</v>
      </c>
      <c r="T1548" s="208" t="e">
        <f>Tabla13[[#This Row],[Nº Expediente de la plataforma de contratación]]</f>
        <v>#VALUE!</v>
      </c>
      <c r="U1548" s="134" t="e">
        <f>Tabla13[[#This Row],[Importe IVA ]]</f>
        <v>#VALUE!</v>
      </c>
      <c r="V1548" s="134" t="e">
        <f>Tabla13[[#This Row],[Importe de adjudicación (IVA INCLUIDO)]]</f>
        <v>#VALUE!</v>
      </c>
      <c r="W1548" s="137"/>
    </row>
    <row r="1549" spans="19:23">
      <c r="S1549" s="203" t="e">
        <f>Tabla13[[#This Row],[Título del contrato]]&amp;Tabla13[[#This Row],[Nº Expediente de la plataforma de contratación]]</f>
        <v>#VALUE!</v>
      </c>
      <c r="T1549" s="208" t="e">
        <f>Tabla13[[#This Row],[Nº Expediente de la plataforma de contratación]]</f>
        <v>#VALUE!</v>
      </c>
      <c r="U1549" s="134" t="e">
        <f>Tabla13[[#This Row],[Importe IVA ]]</f>
        <v>#VALUE!</v>
      </c>
      <c r="V1549" s="134" t="e">
        <f>Tabla13[[#This Row],[Importe de adjudicación (IVA INCLUIDO)]]</f>
        <v>#VALUE!</v>
      </c>
      <c r="W1549" s="137"/>
    </row>
    <row r="1550" spans="19:23">
      <c r="S1550" s="203" t="e">
        <f>Tabla13[[#This Row],[Título del contrato]]&amp;Tabla13[[#This Row],[Nº Expediente de la plataforma de contratación]]</f>
        <v>#VALUE!</v>
      </c>
      <c r="T1550" s="208" t="e">
        <f>Tabla13[[#This Row],[Nº Expediente de la plataforma de contratación]]</f>
        <v>#VALUE!</v>
      </c>
      <c r="U1550" s="134" t="e">
        <f>Tabla13[[#This Row],[Importe IVA ]]</f>
        <v>#VALUE!</v>
      </c>
      <c r="V1550" s="134" t="e">
        <f>Tabla13[[#This Row],[Importe de adjudicación (IVA INCLUIDO)]]</f>
        <v>#VALUE!</v>
      </c>
      <c r="W1550" s="137"/>
    </row>
    <row r="1551" spans="19:23">
      <c r="S1551" s="203" t="e">
        <f>Tabla13[[#This Row],[Título del contrato]]&amp;Tabla13[[#This Row],[Nº Expediente de la plataforma de contratación]]</f>
        <v>#VALUE!</v>
      </c>
      <c r="T1551" s="208" t="e">
        <f>Tabla13[[#This Row],[Nº Expediente de la plataforma de contratación]]</f>
        <v>#VALUE!</v>
      </c>
      <c r="U1551" s="134" t="e">
        <f>Tabla13[[#This Row],[Importe IVA ]]</f>
        <v>#VALUE!</v>
      </c>
      <c r="V1551" s="134" t="e">
        <f>Tabla13[[#This Row],[Importe de adjudicación (IVA INCLUIDO)]]</f>
        <v>#VALUE!</v>
      </c>
      <c r="W1551" s="137"/>
    </row>
    <row r="1552" spans="19:23">
      <c r="S1552" s="203" t="e">
        <f>Tabla13[[#This Row],[Título del contrato]]&amp;Tabla13[[#This Row],[Nº Expediente de la plataforma de contratación]]</f>
        <v>#VALUE!</v>
      </c>
      <c r="T1552" s="208" t="e">
        <f>Tabla13[[#This Row],[Nº Expediente de la plataforma de contratación]]</f>
        <v>#VALUE!</v>
      </c>
      <c r="U1552" s="134" t="e">
        <f>Tabla13[[#This Row],[Importe IVA ]]</f>
        <v>#VALUE!</v>
      </c>
      <c r="V1552" s="134" t="e">
        <f>Tabla13[[#This Row],[Importe de adjudicación (IVA INCLUIDO)]]</f>
        <v>#VALUE!</v>
      </c>
      <c r="W1552" s="137"/>
    </row>
    <row r="1553" spans="19:23">
      <c r="S1553" s="203" t="e">
        <f>Tabla13[[#This Row],[Título del contrato]]&amp;Tabla13[[#This Row],[Nº Expediente de la plataforma de contratación]]</f>
        <v>#VALUE!</v>
      </c>
      <c r="T1553" s="208" t="e">
        <f>Tabla13[[#This Row],[Nº Expediente de la plataforma de contratación]]</f>
        <v>#VALUE!</v>
      </c>
      <c r="U1553" s="134" t="e">
        <f>Tabla13[[#This Row],[Importe IVA ]]</f>
        <v>#VALUE!</v>
      </c>
      <c r="V1553" s="134" t="e">
        <f>Tabla13[[#This Row],[Importe de adjudicación (IVA INCLUIDO)]]</f>
        <v>#VALUE!</v>
      </c>
      <c r="W1553" s="137"/>
    </row>
    <row r="1554" spans="19:23">
      <c r="S1554" s="203" t="e">
        <f>Tabla13[[#This Row],[Título del contrato]]&amp;Tabla13[[#This Row],[Nº Expediente de la plataforma de contratación]]</f>
        <v>#VALUE!</v>
      </c>
      <c r="T1554" s="208" t="e">
        <f>Tabla13[[#This Row],[Nº Expediente de la plataforma de contratación]]</f>
        <v>#VALUE!</v>
      </c>
      <c r="U1554" s="134" t="e">
        <f>Tabla13[[#This Row],[Importe IVA ]]</f>
        <v>#VALUE!</v>
      </c>
      <c r="V1554" s="134" t="e">
        <f>Tabla13[[#This Row],[Importe de adjudicación (IVA INCLUIDO)]]</f>
        <v>#VALUE!</v>
      </c>
      <c r="W1554" s="137"/>
    </row>
    <row r="1555" spans="19:23">
      <c r="S1555" s="203" t="e">
        <f>Tabla13[[#This Row],[Título del contrato]]&amp;Tabla13[[#This Row],[Nº Expediente de la plataforma de contratación]]</f>
        <v>#VALUE!</v>
      </c>
      <c r="T1555" s="208" t="e">
        <f>Tabla13[[#This Row],[Nº Expediente de la plataforma de contratación]]</f>
        <v>#VALUE!</v>
      </c>
      <c r="U1555" s="134" t="e">
        <f>Tabla13[[#This Row],[Importe IVA ]]</f>
        <v>#VALUE!</v>
      </c>
      <c r="V1555" s="134" t="e">
        <f>Tabla13[[#This Row],[Importe de adjudicación (IVA INCLUIDO)]]</f>
        <v>#VALUE!</v>
      </c>
      <c r="W1555" s="137"/>
    </row>
    <row r="1556" spans="19:23">
      <c r="S1556" s="203" t="e">
        <f>Tabla13[[#This Row],[Título del contrato]]&amp;Tabla13[[#This Row],[Nº Expediente de la plataforma de contratación]]</f>
        <v>#VALUE!</v>
      </c>
      <c r="T1556" s="208" t="e">
        <f>Tabla13[[#This Row],[Nº Expediente de la plataforma de contratación]]</f>
        <v>#VALUE!</v>
      </c>
      <c r="U1556" s="134" t="e">
        <f>Tabla13[[#This Row],[Importe IVA ]]</f>
        <v>#VALUE!</v>
      </c>
      <c r="V1556" s="134" t="e">
        <f>Tabla13[[#This Row],[Importe de adjudicación (IVA INCLUIDO)]]</f>
        <v>#VALUE!</v>
      </c>
      <c r="W1556" s="137"/>
    </row>
    <row r="1557" spans="19:23">
      <c r="S1557" s="203" t="e">
        <f>Tabla13[[#This Row],[Título del contrato]]&amp;Tabla13[[#This Row],[Nº Expediente de la plataforma de contratación]]</f>
        <v>#VALUE!</v>
      </c>
      <c r="T1557" s="208" t="e">
        <f>Tabla13[[#This Row],[Nº Expediente de la plataforma de contratación]]</f>
        <v>#VALUE!</v>
      </c>
      <c r="U1557" s="134" t="e">
        <f>Tabla13[[#This Row],[Importe IVA ]]</f>
        <v>#VALUE!</v>
      </c>
      <c r="V1557" s="134" t="e">
        <f>Tabla13[[#This Row],[Importe de adjudicación (IVA INCLUIDO)]]</f>
        <v>#VALUE!</v>
      </c>
      <c r="W1557" s="137"/>
    </row>
    <row r="1558" spans="19:23">
      <c r="S1558" s="203" t="e">
        <f>Tabla13[[#This Row],[Título del contrato]]&amp;Tabla13[[#This Row],[Nº Expediente de la plataforma de contratación]]</f>
        <v>#VALUE!</v>
      </c>
      <c r="T1558" s="208" t="e">
        <f>Tabla13[[#This Row],[Nº Expediente de la plataforma de contratación]]</f>
        <v>#VALUE!</v>
      </c>
      <c r="U1558" s="134" t="e">
        <f>Tabla13[[#This Row],[Importe IVA ]]</f>
        <v>#VALUE!</v>
      </c>
      <c r="V1558" s="134" t="e">
        <f>Tabla13[[#This Row],[Importe de adjudicación (IVA INCLUIDO)]]</f>
        <v>#VALUE!</v>
      </c>
      <c r="W1558" s="137"/>
    </row>
    <row r="1559" spans="19:23">
      <c r="S1559" s="203" t="e">
        <f>Tabla13[[#This Row],[Título del contrato]]&amp;Tabla13[[#This Row],[Nº Expediente de la plataforma de contratación]]</f>
        <v>#VALUE!</v>
      </c>
      <c r="T1559" s="208" t="e">
        <f>Tabla13[[#This Row],[Nº Expediente de la plataforma de contratación]]</f>
        <v>#VALUE!</v>
      </c>
      <c r="U1559" s="134" t="e">
        <f>Tabla13[[#This Row],[Importe IVA ]]</f>
        <v>#VALUE!</v>
      </c>
      <c r="V1559" s="134" t="e">
        <f>Tabla13[[#This Row],[Importe de adjudicación (IVA INCLUIDO)]]</f>
        <v>#VALUE!</v>
      </c>
      <c r="W1559" s="137"/>
    </row>
    <row r="1560" spans="19:23">
      <c r="S1560" s="203" t="e">
        <f>Tabla13[[#This Row],[Título del contrato]]&amp;Tabla13[[#This Row],[Nº Expediente de la plataforma de contratación]]</f>
        <v>#VALUE!</v>
      </c>
      <c r="T1560" s="208" t="e">
        <f>Tabla13[[#This Row],[Nº Expediente de la plataforma de contratación]]</f>
        <v>#VALUE!</v>
      </c>
      <c r="U1560" s="134" t="e">
        <f>Tabla13[[#This Row],[Importe IVA ]]</f>
        <v>#VALUE!</v>
      </c>
      <c r="V1560" s="134" t="e">
        <f>Tabla13[[#This Row],[Importe de adjudicación (IVA INCLUIDO)]]</f>
        <v>#VALUE!</v>
      </c>
      <c r="W1560" s="137"/>
    </row>
    <row r="1561" spans="19:23">
      <c r="S1561" s="203" t="e">
        <f>Tabla13[[#This Row],[Título del contrato]]&amp;Tabla13[[#This Row],[Nº Expediente de la plataforma de contratación]]</f>
        <v>#VALUE!</v>
      </c>
      <c r="T1561" s="208" t="e">
        <f>Tabla13[[#This Row],[Nº Expediente de la plataforma de contratación]]</f>
        <v>#VALUE!</v>
      </c>
      <c r="U1561" s="134" t="e">
        <f>Tabla13[[#This Row],[Importe IVA ]]</f>
        <v>#VALUE!</v>
      </c>
      <c r="V1561" s="134" t="e">
        <f>Tabla13[[#This Row],[Importe de adjudicación (IVA INCLUIDO)]]</f>
        <v>#VALUE!</v>
      </c>
      <c r="W1561" s="137"/>
    </row>
    <row r="1562" spans="19:23">
      <c r="S1562" s="203" t="e">
        <f>Tabla13[[#This Row],[Título del contrato]]&amp;Tabla13[[#This Row],[Nº Expediente de la plataforma de contratación]]</f>
        <v>#VALUE!</v>
      </c>
      <c r="T1562" s="208" t="e">
        <f>Tabla13[[#This Row],[Nº Expediente de la plataforma de contratación]]</f>
        <v>#VALUE!</v>
      </c>
      <c r="U1562" s="134" t="e">
        <f>Tabla13[[#This Row],[Importe IVA ]]</f>
        <v>#VALUE!</v>
      </c>
      <c r="V1562" s="134" t="e">
        <f>Tabla13[[#This Row],[Importe de adjudicación (IVA INCLUIDO)]]</f>
        <v>#VALUE!</v>
      </c>
      <c r="W1562" s="137"/>
    </row>
    <row r="1563" spans="19:23">
      <c r="S1563" s="203" t="e">
        <f>Tabla13[[#This Row],[Título del contrato]]&amp;Tabla13[[#This Row],[Nº Expediente de la plataforma de contratación]]</f>
        <v>#VALUE!</v>
      </c>
      <c r="T1563" s="208" t="e">
        <f>Tabla13[[#This Row],[Nº Expediente de la plataforma de contratación]]</f>
        <v>#VALUE!</v>
      </c>
      <c r="U1563" s="134" t="e">
        <f>Tabla13[[#This Row],[Importe IVA ]]</f>
        <v>#VALUE!</v>
      </c>
      <c r="V1563" s="134" t="e">
        <f>Tabla13[[#This Row],[Importe de adjudicación (IVA INCLUIDO)]]</f>
        <v>#VALUE!</v>
      </c>
      <c r="W1563" s="137"/>
    </row>
    <row r="1564" spans="19:23">
      <c r="S1564" s="203" t="e">
        <f>Tabla13[[#This Row],[Título del contrato]]&amp;Tabla13[[#This Row],[Nº Expediente de la plataforma de contratación]]</f>
        <v>#VALUE!</v>
      </c>
      <c r="T1564" s="208" t="e">
        <f>Tabla13[[#This Row],[Nº Expediente de la plataforma de contratación]]</f>
        <v>#VALUE!</v>
      </c>
      <c r="U1564" s="134" t="e">
        <f>Tabla13[[#This Row],[Importe IVA ]]</f>
        <v>#VALUE!</v>
      </c>
      <c r="V1564" s="134" t="e">
        <f>Tabla13[[#This Row],[Importe de adjudicación (IVA INCLUIDO)]]</f>
        <v>#VALUE!</v>
      </c>
      <c r="W1564" s="137"/>
    </row>
    <row r="1565" spans="19:23">
      <c r="S1565" s="203" t="e">
        <f>Tabla13[[#This Row],[Título del contrato]]&amp;Tabla13[[#This Row],[Nº Expediente de la plataforma de contratación]]</f>
        <v>#VALUE!</v>
      </c>
      <c r="T1565" s="208" t="e">
        <f>Tabla13[[#This Row],[Nº Expediente de la plataforma de contratación]]</f>
        <v>#VALUE!</v>
      </c>
      <c r="U1565" s="134" t="e">
        <f>Tabla13[[#This Row],[Importe IVA ]]</f>
        <v>#VALUE!</v>
      </c>
      <c r="V1565" s="134" t="e">
        <f>Tabla13[[#This Row],[Importe de adjudicación (IVA INCLUIDO)]]</f>
        <v>#VALUE!</v>
      </c>
      <c r="W1565" s="137"/>
    </row>
    <row r="1566" spans="19:23">
      <c r="S1566" s="203" t="e">
        <f>Tabla13[[#This Row],[Título del contrato]]&amp;Tabla13[[#This Row],[Nº Expediente de la plataforma de contratación]]</f>
        <v>#VALUE!</v>
      </c>
      <c r="T1566" s="208" t="e">
        <f>Tabla13[[#This Row],[Nº Expediente de la plataforma de contratación]]</f>
        <v>#VALUE!</v>
      </c>
      <c r="U1566" s="134" t="e">
        <f>Tabla13[[#This Row],[Importe IVA ]]</f>
        <v>#VALUE!</v>
      </c>
      <c r="V1566" s="134" t="e">
        <f>Tabla13[[#This Row],[Importe de adjudicación (IVA INCLUIDO)]]</f>
        <v>#VALUE!</v>
      </c>
      <c r="W1566" s="137"/>
    </row>
    <row r="1567" spans="19:23">
      <c r="S1567" s="203" t="e">
        <f>Tabla13[[#This Row],[Título del contrato]]&amp;Tabla13[[#This Row],[Nº Expediente de la plataforma de contratación]]</f>
        <v>#VALUE!</v>
      </c>
      <c r="T1567" s="208" t="e">
        <f>Tabla13[[#This Row],[Nº Expediente de la plataforma de contratación]]</f>
        <v>#VALUE!</v>
      </c>
      <c r="U1567" s="134" t="e">
        <f>Tabla13[[#This Row],[Importe IVA ]]</f>
        <v>#VALUE!</v>
      </c>
      <c r="V1567" s="134" t="e">
        <f>Tabla13[[#This Row],[Importe de adjudicación (IVA INCLUIDO)]]</f>
        <v>#VALUE!</v>
      </c>
      <c r="W1567" s="137"/>
    </row>
    <row r="1568" spans="19:23">
      <c r="S1568" s="203" t="e">
        <f>Tabla13[[#This Row],[Título del contrato]]&amp;Tabla13[[#This Row],[Nº Expediente de la plataforma de contratación]]</f>
        <v>#VALUE!</v>
      </c>
      <c r="T1568" s="208" t="e">
        <f>Tabla13[[#This Row],[Nº Expediente de la plataforma de contratación]]</f>
        <v>#VALUE!</v>
      </c>
      <c r="U1568" s="134" t="e">
        <f>Tabla13[[#This Row],[Importe IVA ]]</f>
        <v>#VALUE!</v>
      </c>
      <c r="V1568" s="134" t="e">
        <f>Tabla13[[#This Row],[Importe de adjudicación (IVA INCLUIDO)]]</f>
        <v>#VALUE!</v>
      </c>
      <c r="W1568" s="137"/>
    </row>
    <row r="1569" spans="19:23">
      <c r="S1569" s="203" t="e">
        <f>Tabla13[[#This Row],[Título del contrato]]&amp;Tabla13[[#This Row],[Nº Expediente de la plataforma de contratación]]</f>
        <v>#VALUE!</v>
      </c>
      <c r="T1569" s="208" t="e">
        <f>Tabla13[[#This Row],[Nº Expediente de la plataforma de contratación]]</f>
        <v>#VALUE!</v>
      </c>
      <c r="U1569" s="134" t="e">
        <f>Tabla13[[#This Row],[Importe IVA ]]</f>
        <v>#VALUE!</v>
      </c>
      <c r="V1569" s="134" t="e">
        <f>Tabla13[[#This Row],[Importe de adjudicación (IVA INCLUIDO)]]</f>
        <v>#VALUE!</v>
      </c>
      <c r="W1569" s="137"/>
    </row>
    <row r="1570" spans="19:23">
      <c r="S1570" s="203" t="e">
        <f>Tabla13[[#This Row],[Título del contrato]]&amp;Tabla13[[#This Row],[Nº Expediente de la plataforma de contratación]]</f>
        <v>#VALUE!</v>
      </c>
      <c r="T1570" s="208" t="e">
        <f>Tabla13[[#This Row],[Nº Expediente de la plataforma de contratación]]</f>
        <v>#VALUE!</v>
      </c>
      <c r="U1570" s="134" t="e">
        <f>Tabla13[[#This Row],[Importe IVA ]]</f>
        <v>#VALUE!</v>
      </c>
      <c r="V1570" s="134" t="e">
        <f>Tabla13[[#This Row],[Importe de adjudicación (IVA INCLUIDO)]]</f>
        <v>#VALUE!</v>
      </c>
      <c r="W1570" s="137"/>
    </row>
    <row r="1571" spans="19:23">
      <c r="S1571" s="203" t="e">
        <f>Tabla13[[#This Row],[Título del contrato]]&amp;Tabla13[[#This Row],[Nº Expediente de la plataforma de contratación]]</f>
        <v>#VALUE!</v>
      </c>
      <c r="T1571" s="208" t="e">
        <f>Tabla13[[#This Row],[Nº Expediente de la plataforma de contratación]]</f>
        <v>#VALUE!</v>
      </c>
      <c r="U1571" s="134" t="e">
        <f>Tabla13[[#This Row],[Importe IVA ]]</f>
        <v>#VALUE!</v>
      </c>
      <c r="V1571" s="134" t="e">
        <f>Tabla13[[#This Row],[Importe de adjudicación (IVA INCLUIDO)]]</f>
        <v>#VALUE!</v>
      </c>
      <c r="W1571" s="137"/>
    </row>
    <row r="1572" spans="19:23">
      <c r="S1572" s="203" t="e">
        <f>Tabla13[[#This Row],[Título del contrato]]&amp;Tabla13[[#This Row],[Nº Expediente de la plataforma de contratación]]</f>
        <v>#VALUE!</v>
      </c>
      <c r="T1572" s="208" t="e">
        <f>Tabla13[[#This Row],[Nº Expediente de la plataforma de contratación]]</f>
        <v>#VALUE!</v>
      </c>
      <c r="U1572" s="134" t="e">
        <f>Tabla13[[#This Row],[Importe IVA ]]</f>
        <v>#VALUE!</v>
      </c>
      <c r="V1572" s="134" t="e">
        <f>Tabla13[[#This Row],[Importe de adjudicación (IVA INCLUIDO)]]</f>
        <v>#VALUE!</v>
      </c>
      <c r="W1572" s="137"/>
    </row>
    <row r="1573" spans="19:23">
      <c r="S1573" s="203" t="e">
        <f>Tabla13[[#This Row],[Título del contrato]]&amp;Tabla13[[#This Row],[Nº Expediente de la plataforma de contratación]]</f>
        <v>#VALUE!</v>
      </c>
      <c r="T1573" s="208" t="e">
        <f>Tabla13[[#This Row],[Nº Expediente de la plataforma de contratación]]</f>
        <v>#VALUE!</v>
      </c>
      <c r="U1573" s="134" t="e">
        <f>Tabla13[[#This Row],[Importe IVA ]]</f>
        <v>#VALUE!</v>
      </c>
      <c r="V1573" s="134" t="e">
        <f>Tabla13[[#This Row],[Importe de adjudicación (IVA INCLUIDO)]]</f>
        <v>#VALUE!</v>
      </c>
      <c r="W1573" s="137"/>
    </row>
    <row r="1574" spans="19:23">
      <c r="S1574" s="203" t="e">
        <f>Tabla13[[#This Row],[Título del contrato]]&amp;Tabla13[[#This Row],[Nº Expediente de la plataforma de contratación]]</f>
        <v>#VALUE!</v>
      </c>
      <c r="T1574" s="208" t="e">
        <f>Tabla13[[#This Row],[Nº Expediente de la plataforma de contratación]]</f>
        <v>#VALUE!</v>
      </c>
      <c r="U1574" s="134" t="e">
        <f>Tabla13[[#This Row],[Importe IVA ]]</f>
        <v>#VALUE!</v>
      </c>
      <c r="V1574" s="134" t="e">
        <f>Tabla13[[#This Row],[Importe de adjudicación (IVA INCLUIDO)]]</f>
        <v>#VALUE!</v>
      </c>
      <c r="W1574" s="137"/>
    </row>
    <row r="1575" spans="19:23">
      <c r="S1575" s="203" t="e">
        <f>Tabla13[[#This Row],[Título del contrato]]&amp;Tabla13[[#This Row],[Nº Expediente de la plataforma de contratación]]</f>
        <v>#VALUE!</v>
      </c>
      <c r="T1575" s="208" t="e">
        <f>Tabla13[[#This Row],[Nº Expediente de la plataforma de contratación]]</f>
        <v>#VALUE!</v>
      </c>
      <c r="U1575" s="134" t="e">
        <f>Tabla13[[#This Row],[Importe IVA ]]</f>
        <v>#VALUE!</v>
      </c>
      <c r="V1575" s="134" t="e">
        <f>Tabla13[[#This Row],[Importe de adjudicación (IVA INCLUIDO)]]</f>
        <v>#VALUE!</v>
      </c>
      <c r="W1575" s="137"/>
    </row>
    <row r="1576" spans="19:23">
      <c r="S1576" s="203" t="e">
        <f>Tabla13[[#This Row],[Título del contrato]]&amp;Tabla13[[#This Row],[Nº Expediente de la plataforma de contratación]]</f>
        <v>#VALUE!</v>
      </c>
      <c r="T1576" s="208" t="e">
        <f>Tabla13[[#This Row],[Nº Expediente de la plataforma de contratación]]</f>
        <v>#VALUE!</v>
      </c>
      <c r="U1576" s="134" t="e">
        <f>Tabla13[[#This Row],[Importe IVA ]]</f>
        <v>#VALUE!</v>
      </c>
      <c r="V1576" s="134" t="e">
        <f>Tabla13[[#This Row],[Importe de adjudicación (IVA INCLUIDO)]]</f>
        <v>#VALUE!</v>
      </c>
      <c r="W1576" s="137"/>
    </row>
    <row r="1577" spans="19:23">
      <c r="S1577" s="203" t="e">
        <f>Tabla13[[#This Row],[Título del contrato]]&amp;Tabla13[[#This Row],[Nº Expediente de la plataforma de contratación]]</f>
        <v>#VALUE!</v>
      </c>
      <c r="T1577" s="208" t="e">
        <f>Tabla13[[#This Row],[Nº Expediente de la plataforma de contratación]]</f>
        <v>#VALUE!</v>
      </c>
      <c r="U1577" s="134" t="e">
        <f>Tabla13[[#This Row],[Importe IVA ]]</f>
        <v>#VALUE!</v>
      </c>
      <c r="V1577" s="134" t="e">
        <f>Tabla13[[#This Row],[Importe de adjudicación (IVA INCLUIDO)]]</f>
        <v>#VALUE!</v>
      </c>
      <c r="W1577" s="137"/>
    </row>
    <row r="1578" spans="19:23">
      <c r="S1578" s="203" t="e">
        <f>Tabla13[[#This Row],[Título del contrato]]&amp;Tabla13[[#This Row],[Nº Expediente de la plataforma de contratación]]</f>
        <v>#VALUE!</v>
      </c>
      <c r="T1578" s="208" t="e">
        <f>Tabla13[[#This Row],[Nº Expediente de la plataforma de contratación]]</f>
        <v>#VALUE!</v>
      </c>
      <c r="U1578" s="134" t="e">
        <f>Tabla13[[#This Row],[Importe IVA ]]</f>
        <v>#VALUE!</v>
      </c>
      <c r="V1578" s="134" t="e">
        <f>Tabla13[[#This Row],[Importe de adjudicación (IVA INCLUIDO)]]</f>
        <v>#VALUE!</v>
      </c>
      <c r="W1578" s="137"/>
    </row>
    <row r="1579" spans="19:23">
      <c r="S1579" s="203" t="e">
        <f>Tabla13[[#This Row],[Título del contrato]]&amp;Tabla13[[#This Row],[Nº Expediente de la plataforma de contratación]]</f>
        <v>#VALUE!</v>
      </c>
      <c r="T1579" s="208" t="e">
        <f>Tabla13[[#This Row],[Nº Expediente de la plataforma de contratación]]</f>
        <v>#VALUE!</v>
      </c>
      <c r="U1579" s="134" t="e">
        <f>Tabla13[[#This Row],[Importe IVA ]]</f>
        <v>#VALUE!</v>
      </c>
      <c r="V1579" s="134" t="e">
        <f>Tabla13[[#This Row],[Importe de adjudicación (IVA INCLUIDO)]]</f>
        <v>#VALUE!</v>
      </c>
      <c r="W1579" s="137"/>
    </row>
    <row r="1580" spans="19:23">
      <c r="S1580" s="203" t="e">
        <f>Tabla13[[#This Row],[Título del contrato]]&amp;Tabla13[[#This Row],[Nº Expediente de la plataforma de contratación]]</f>
        <v>#VALUE!</v>
      </c>
      <c r="T1580" s="208" t="e">
        <f>Tabla13[[#This Row],[Nº Expediente de la plataforma de contratación]]</f>
        <v>#VALUE!</v>
      </c>
      <c r="U1580" s="134" t="e">
        <f>Tabla13[[#This Row],[Importe IVA ]]</f>
        <v>#VALUE!</v>
      </c>
      <c r="V1580" s="134" t="e">
        <f>Tabla13[[#This Row],[Importe de adjudicación (IVA INCLUIDO)]]</f>
        <v>#VALUE!</v>
      </c>
      <c r="W1580" s="137"/>
    </row>
    <row r="1581" spans="19:23">
      <c r="S1581" s="203" t="e">
        <f>Tabla13[[#This Row],[Título del contrato]]&amp;Tabla13[[#This Row],[Nº Expediente de la plataforma de contratación]]</f>
        <v>#VALUE!</v>
      </c>
      <c r="T1581" s="208" t="e">
        <f>Tabla13[[#This Row],[Nº Expediente de la plataforma de contratación]]</f>
        <v>#VALUE!</v>
      </c>
      <c r="U1581" s="134" t="e">
        <f>Tabla13[[#This Row],[Importe IVA ]]</f>
        <v>#VALUE!</v>
      </c>
      <c r="V1581" s="134" t="e">
        <f>Tabla13[[#This Row],[Importe de adjudicación (IVA INCLUIDO)]]</f>
        <v>#VALUE!</v>
      </c>
      <c r="W1581" s="137"/>
    </row>
    <row r="1582" spans="19:23">
      <c r="S1582" s="203" t="e">
        <f>Tabla13[[#This Row],[Título del contrato]]&amp;Tabla13[[#This Row],[Nº Expediente de la plataforma de contratación]]</f>
        <v>#VALUE!</v>
      </c>
      <c r="T1582" s="208" t="e">
        <f>Tabla13[[#This Row],[Nº Expediente de la plataforma de contratación]]</f>
        <v>#VALUE!</v>
      </c>
      <c r="U1582" s="134" t="e">
        <f>Tabla13[[#This Row],[Importe IVA ]]</f>
        <v>#VALUE!</v>
      </c>
      <c r="V1582" s="134" t="e">
        <f>Tabla13[[#This Row],[Importe de adjudicación (IVA INCLUIDO)]]</f>
        <v>#VALUE!</v>
      </c>
      <c r="W1582" s="137"/>
    </row>
    <row r="1583" spans="19:23">
      <c r="S1583" s="203" t="e">
        <f>Tabla13[[#This Row],[Título del contrato]]&amp;Tabla13[[#This Row],[Nº Expediente de la plataforma de contratación]]</f>
        <v>#VALUE!</v>
      </c>
      <c r="T1583" s="208" t="e">
        <f>Tabla13[[#This Row],[Nº Expediente de la plataforma de contratación]]</f>
        <v>#VALUE!</v>
      </c>
      <c r="U1583" s="134" t="e">
        <f>Tabla13[[#This Row],[Importe IVA ]]</f>
        <v>#VALUE!</v>
      </c>
      <c r="V1583" s="134" t="e">
        <f>Tabla13[[#This Row],[Importe de adjudicación (IVA INCLUIDO)]]</f>
        <v>#VALUE!</v>
      </c>
      <c r="W1583" s="137"/>
    </row>
    <row r="1584" spans="19:23">
      <c r="S1584" s="203" t="e">
        <f>Tabla13[[#This Row],[Título del contrato]]&amp;Tabla13[[#This Row],[Nº Expediente de la plataforma de contratación]]</f>
        <v>#VALUE!</v>
      </c>
      <c r="T1584" s="208" t="e">
        <f>Tabla13[[#This Row],[Nº Expediente de la plataforma de contratación]]</f>
        <v>#VALUE!</v>
      </c>
      <c r="U1584" s="134" t="e">
        <f>Tabla13[[#This Row],[Importe IVA ]]</f>
        <v>#VALUE!</v>
      </c>
      <c r="V1584" s="134" t="e">
        <f>Tabla13[[#This Row],[Importe de adjudicación (IVA INCLUIDO)]]</f>
        <v>#VALUE!</v>
      </c>
      <c r="W1584" s="137"/>
    </row>
    <row r="1585" spans="19:23">
      <c r="S1585" s="203" t="e">
        <f>Tabla13[[#This Row],[Título del contrato]]&amp;Tabla13[[#This Row],[Nº Expediente de la plataforma de contratación]]</f>
        <v>#VALUE!</v>
      </c>
      <c r="T1585" s="208" t="e">
        <f>Tabla13[[#This Row],[Nº Expediente de la plataforma de contratación]]</f>
        <v>#VALUE!</v>
      </c>
      <c r="U1585" s="134" t="e">
        <f>Tabla13[[#This Row],[Importe IVA ]]</f>
        <v>#VALUE!</v>
      </c>
      <c r="V1585" s="134" t="e">
        <f>Tabla13[[#This Row],[Importe de adjudicación (IVA INCLUIDO)]]</f>
        <v>#VALUE!</v>
      </c>
      <c r="W1585" s="137"/>
    </row>
    <row r="1586" spans="19:23">
      <c r="S1586" s="203" t="e">
        <f>Tabla13[[#This Row],[Título del contrato]]&amp;Tabla13[[#This Row],[Nº Expediente de la plataforma de contratación]]</f>
        <v>#VALUE!</v>
      </c>
      <c r="T1586" s="208" t="e">
        <f>Tabla13[[#This Row],[Nº Expediente de la plataforma de contratación]]</f>
        <v>#VALUE!</v>
      </c>
      <c r="U1586" s="134" t="e">
        <f>Tabla13[[#This Row],[Importe IVA ]]</f>
        <v>#VALUE!</v>
      </c>
      <c r="V1586" s="134" t="e">
        <f>Tabla13[[#This Row],[Importe de adjudicación (IVA INCLUIDO)]]</f>
        <v>#VALUE!</v>
      </c>
      <c r="W1586" s="137"/>
    </row>
    <row r="1587" spans="19:23">
      <c r="S1587" s="203" t="e">
        <f>Tabla13[[#This Row],[Título del contrato]]&amp;Tabla13[[#This Row],[Nº Expediente de la plataforma de contratación]]</f>
        <v>#VALUE!</v>
      </c>
      <c r="T1587" s="208" t="e">
        <f>Tabla13[[#This Row],[Nº Expediente de la plataforma de contratación]]</f>
        <v>#VALUE!</v>
      </c>
      <c r="U1587" s="134" t="e">
        <f>Tabla13[[#This Row],[Importe IVA ]]</f>
        <v>#VALUE!</v>
      </c>
      <c r="V1587" s="134" t="e">
        <f>Tabla13[[#This Row],[Importe de adjudicación (IVA INCLUIDO)]]</f>
        <v>#VALUE!</v>
      </c>
      <c r="W1587" s="137"/>
    </row>
    <row r="1588" spans="19:23">
      <c r="S1588" s="203" t="e">
        <f>Tabla13[[#This Row],[Título del contrato]]&amp;Tabla13[[#This Row],[Nº Expediente de la plataforma de contratación]]</f>
        <v>#VALUE!</v>
      </c>
      <c r="T1588" s="208" t="e">
        <f>Tabla13[[#This Row],[Nº Expediente de la plataforma de contratación]]</f>
        <v>#VALUE!</v>
      </c>
      <c r="U1588" s="134" t="e">
        <f>Tabla13[[#This Row],[Importe IVA ]]</f>
        <v>#VALUE!</v>
      </c>
      <c r="V1588" s="134" t="e">
        <f>Tabla13[[#This Row],[Importe de adjudicación (IVA INCLUIDO)]]</f>
        <v>#VALUE!</v>
      </c>
      <c r="W1588" s="137"/>
    </row>
    <row r="1589" spans="19:23">
      <c r="S1589" s="203" t="e">
        <f>Tabla13[[#This Row],[Título del contrato]]&amp;Tabla13[[#This Row],[Nº Expediente de la plataforma de contratación]]</f>
        <v>#VALUE!</v>
      </c>
      <c r="T1589" s="208" t="e">
        <f>Tabla13[[#This Row],[Nº Expediente de la plataforma de contratación]]</f>
        <v>#VALUE!</v>
      </c>
      <c r="U1589" s="134" t="e">
        <f>Tabla13[[#This Row],[Importe IVA ]]</f>
        <v>#VALUE!</v>
      </c>
      <c r="V1589" s="134" t="e">
        <f>Tabla13[[#This Row],[Importe de adjudicación (IVA INCLUIDO)]]</f>
        <v>#VALUE!</v>
      </c>
      <c r="W1589" s="137"/>
    </row>
    <row r="1590" spans="19:23">
      <c r="S1590" s="203" t="e">
        <f>Tabla13[[#This Row],[Título del contrato]]&amp;Tabla13[[#This Row],[Nº Expediente de la plataforma de contratación]]</f>
        <v>#VALUE!</v>
      </c>
      <c r="T1590" s="208" t="e">
        <f>Tabla13[[#This Row],[Nº Expediente de la plataforma de contratación]]</f>
        <v>#VALUE!</v>
      </c>
      <c r="U1590" s="134" t="e">
        <f>Tabla13[[#This Row],[Importe IVA ]]</f>
        <v>#VALUE!</v>
      </c>
      <c r="V1590" s="134" t="e">
        <f>Tabla13[[#This Row],[Importe de adjudicación (IVA INCLUIDO)]]</f>
        <v>#VALUE!</v>
      </c>
      <c r="W1590" s="137"/>
    </row>
    <row r="1591" spans="19:23">
      <c r="S1591" s="203" t="e">
        <f>Tabla13[[#This Row],[Título del contrato]]&amp;Tabla13[[#This Row],[Nº Expediente de la plataforma de contratación]]</f>
        <v>#VALUE!</v>
      </c>
      <c r="T1591" s="208" t="e">
        <f>Tabla13[[#This Row],[Nº Expediente de la plataforma de contratación]]</f>
        <v>#VALUE!</v>
      </c>
      <c r="U1591" s="134" t="e">
        <f>Tabla13[[#This Row],[Importe IVA ]]</f>
        <v>#VALUE!</v>
      </c>
      <c r="V1591" s="134" t="e">
        <f>Tabla13[[#This Row],[Importe de adjudicación (IVA INCLUIDO)]]</f>
        <v>#VALUE!</v>
      </c>
      <c r="W1591" s="137"/>
    </row>
    <row r="1592" spans="19:23">
      <c r="S1592" s="203" t="e">
        <f>Tabla13[[#This Row],[Título del contrato]]&amp;Tabla13[[#This Row],[Nº Expediente de la plataforma de contratación]]</f>
        <v>#VALUE!</v>
      </c>
      <c r="T1592" s="208" t="e">
        <f>Tabla13[[#This Row],[Nº Expediente de la plataforma de contratación]]</f>
        <v>#VALUE!</v>
      </c>
      <c r="U1592" s="134" t="e">
        <f>Tabla13[[#This Row],[Importe IVA ]]</f>
        <v>#VALUE!</v>
      </c>
      <c r="V1592" s="134" t="e">
        <f>Tabla13[[#This Row],[Importe de adjudicación (IVA INCLUIDO)]]</f>
        <v>#VALUE!</v>
      </c>
      <c r="W1592" s="137"/>
    </row>
    <row r="1593" spans="19:23">
      <c r="S1593" s="203" t="e">
        <f>Tabla13[[#This Row],[Título del contrato]]&amp;Tabla13[[#This Row],[Nº Expediente de la plataforma de contratación]]</f>
        <v>#VALUE!</v>
      </c>
      <c r="T1593" s="208" t="e">
        <f>Tabla13[[#This Row],[Nº Expediente de la plataforma de contratación]]</f>
        <v>#VALUE!</v>
      </c>
      <c r="U1593" s="134" t="e">
        <f>Tabla13[[#This Row],[Importe IVA ]]</f>
        <v>#VALUE!</v>
      </c>
      <c r="V1593" s="134" t="e">
        <f>Tabla13[[#This Row],[Importe de adjudicación (IVA INCLUIDO)]]</f>
        <v>#VALUE!</v>
      </c>
      <c r="W1593" s="137"/>
    </row>
    <row r="1594" spans="19:23">
      <c r="S1594" s="203" t="e">
        <f>Tabla13[[#This Row],[Título del contrato]]&amp;Tabla13[[#This Row],[Nº Expediente de la plataforma de contratación]]</f>
        <v>#VALUE!</v>
      </c>
      <c r="T1594" s="208" t="e">
        <f>Tabla13[[#This Row],[Nº Expediente de la plataforma de contratación]]</f>
        <v>#VALUE!</v>
      </c>
      <c r="U1594" s="134" t="e">
        <f>Tabla13[[#This Row],[Importe IVA ]]</f>
        <v>#VALUE!</v>
      </c>
      <c r="V1594" s="134" t="e">
        <f>Tabla13[[#This Row],[Importe de adjudicación (IVA INCLUIDO)]]</f>
        <v>#VALUE!</v>
      </c>
      <c r="W1594" s="137"/>
    </row>
    <row r="1595" spans="19:23">
      <c r="S1595" s="203" t="e">
        <f>Tabla13[[#This Row],[Título del contrato]]&amp;Tabla13[[#This Row],[Nº Expediente de la plataforma de contratación]]</f>
        <v>#VALUE!</v>
      </c>
      <c r="T1595" s="208" t="e">
        <f>Tabla13[[#This Row],[Nº Expediente de la plataforma de contratación]]</f>
        <v>#VALUE!</v>
      </c>
      <c r="U1595" s="134" t="e">
        <f>Tabla13[[#This Row],[Importe IVA ]]</f>
        <v>#VALUE!</v>
      </c>
      <c r="V1595" s="134" t="e">
        <f>Tabla13[[#This Row],[Importe de adjudicación (IVA INCLUIDO)]]</f>
        <v>#VALUE!</v>
      </c>
      <c r="W1595" s="137"/>
    </row>
    <row r="1596" spans="19:23">
      <c r="S1596" s="203" t="e">
        <f>Tabla13[[#This Row],[Título del contrato]]&amp;Tabla13[[#This Row],[Nº Expediente de la plataforma de contratación]]</f>
        <v>#VALUE!</v>
      </c>
      <c r="T1596" s="208" t="e">
        <f>Tabla13[[#This Row],[Nº Expediente de la plataforma de contratación]]</f>
        <v>#VALUE!</v>
      </c>
      <c r="U1596" s="134" t="e">
        <f>Tabla13[[#This Row],[Importe IVA ]]</f>
        <v>#VALUE!</v>
      </c>
      <c r="V1596" s="134" t="e">
        <f>Tabla13[[#This Row],[Importe de adjudicación (IVA INCLUIDO)]]</f>
        <v>#VALUE!</v>
      </c>
      <c r="W1596" s="137"/>
    </row>
    <row r="1597" spans="19:23">
      <c r="S1597" s="203" t="e">
        <f>Tabla13[[#This Row],[Título del contrato]]&amp;Tabla13[[#This Row],[Nº Expediente de la plataforma de contratación]]</f>
        <v>#VALUE!</v>
      </c>
      <c r="T1597" s="208" t="e">
        <f>Tabla13[[#This Row],[Nº Expediente de la plataforma de contratación]]</f>
        <v>#VALUE!</v>
      </c>
      <c r="U1597" s="134" t="e">
        <f>Tabla13[[#This Row],[Importe IVA ]]</f>
        <v>#VALUE!</v>
      </c>
      <c r="V1597" s="134" t="e">
        <f>Tabla13[[#This Row],[Importe de adjudicación (IVA INCLUIDO)]]</f>
        <v>#VALUE!</v>
      </c>
      <c r="W1597" s="137"/>
    </row>
    <row r="1598" spans="19:23">
      <c r="S1598" s="203" t="e">
        <f>Tabla13[[#This Row],[Título del contrato]]&amp;Tabla13[[#This Row],[Nº Expediente de la plataforma de contratación]]</f>
        <v>#VALUE!</v>
      </c>
      <c r="T1598" s="208" t="e">
        <f>Tabla13[[#This Row],[Nº Expediente de la plataforma de contratación]]</f>
        <v>#VALUE!</v>
      </c>
      <c r="U1598" s="134" t="e">
        <f>Tabla13[[#This Row],[Importe IVA ]]</f>
        <v>#VALUE!</v>
      </c>
      <c r="V1598" s="134" t="e">
        <f>Tabla13[[#This Row],[Importe de adjudicación (IVA INCLUIDO)]]</f>
        <v>#VALUE!</v>
      </c>
      <c r="W1598" s="137"/>
    </row>
    <row r="1599" spans="19:23">
      <c r="S1599" s="203" t="e">
        <f>Tabla13[[#This Row],[Título del contrato]]&amp;Tabla13[[#This Row],[Nº Expediente de la plataforma de contratación]]</f>
        <v>#VALUE!</v>
      </c>
      <c r="T1599" s="208" t="e">
        <f>Tabla13[[#This Row],[Nº Expediente de la plataforma de contratación]]</f>
        <v>#VALUE!</v>
      </c>
      <c r="U1599" s="134" t="e">
        <f>Tabla13[[#This Row],[Importe IVA ]]</f>
        <v>#VALUE!</v>
      </c>
      <c r="V1599" s="134" t="e">
        <f>Tabla13[[#This Row],[Importe de adjudicación (IVA INCLUIDO)]]</f>
        <v>#VALUE!</v>
      </c>
      <c r="W1599" s="137"/>
    </row>
    <row r="1600" spans="19:23">
      <c r="S1600" s="203" t="e">
        <f>Tabla13[[#This Row],[Título del contrato]]&amp;Tabla13[[#This Row],[Nº Expediente de la plataforma de contratación]]</f>
        <v>#VALUE!</v>
      </c>
      <c r="T1600" s="208" t="e">
        <f>Tabla13[[#This Row],[Nº Expediente de la plataforma de contratación]]</f>
        <v>#VALUE!</v>
      </c>
      <c r="U1600" s="134" t="e">
        <f>Tabla13[[#This Row],[Importe IVA ]]</f>
        <v>#VALUE!</v>
      </c>
      <c r="V1600" s="134" t="e">
        <f>Tabla13[[#This Row],[Importe de adjudicación (IVA INCLUIDO)]]</f>
        <v>#VALUE!</v>
      </c>
      <c r="W1600" s="137"/>
    </row>
    <row r="1601" spans="19:23">
      <c r="S1601" s="203" t="e">
        <f>Tabla13[[#This Row],[Título del contrato]]&amp;Tabla13[[#This Row],[Nº Expediente de la plataforma de contratación]]</f>
        <v>#VALUE!</v>
      </c>
      <c r="T1601" s="208" t="e">
        <f>Tabla13[[#This Row],[Nº Expediente de la plataforma de contratación]]</f>
        <v>#VALUE!</v>
      </c>
      <c r="U1601" s="134" t="e">
        <f>Tabla13[[#This Row],[Importe IVA ]]</f>
        <v>#VALUE!</v>
      </c>
      <c r="V1601" s="134" t="e">
        <f>Tabla13[[#This Row],[Importe de adjudicación (IVA INCLUIDO)]]</f>
        <v>#VALUE!</v>
      </c>
      <c r="W1601" s="137"/>
    </row>
    <row r="1602" spans="19:23">
      <c r="S1602" s="203" t="e">
        <f>Tabla13[[#This Row],[Título del contrato]]&amp;Tabla13[[#This Row],[Nº Expediente de la plataforma de contratación]]</f>
        <v>#VALUE!</v>
      </c>
      <c r="T1602" s="208" t="e">
        <f>Tabla13[[#This Row],[Nº Expediente de la plataforma de contratación]]</f>
        <v>#VALUE!</v>
      </c>
      <c r="U1602" s="134" t="e">
        <f>Tabla13[[#This Row],[Importe IVA ]]</f>
        <v>#VALUE!</v>
      </c>
      <c r="V1602" s="134" t="e">
        <f>Tabla13[[#This Row],[Importe de adjudicación (IVA INCLUIDO)]]</f>
        <v>#VALUE!</v>
      </c>
      <c r="W1602" s="137"/>
    </row>
    <row r="1603" spans="19:23">
      <c r="S1603" s="203" t="e">
        <f>Tabla13[[#This Row],[Título del contrato]]&amp;Tabla13[[#This Row],[Nº Expediente de la plataforma de contratación]]</f>
        <v>#VALUE!</v>
      </c>
      <c r="T1603" s="208" t="e">
        <f>Tabla13[[#This Row],[Nº Expediente de la plataforma de contratación]]</f>
        <v>#VALUE!</v>
      </c>
      <c r="U1603" s="134" t="e">
        <f>Tabla13[[#This Row],[Importe IVA ]]</f>
        <v>#VALUE!</v>
      </c>
      <c r="V1603" s="134" t="e">
        <f>Tabla13[[#This Row],[Importe de adjudicación (IVA INCLUIDO)]]</f>
        <v>#VALUE!</v>
      </c>
      <c r="W1603" s="137"/>
    </row>
    <row r="1604" spans="19:23">
      <c r="S1604" s="203" t="e">
        <f>Tabla13[[#This Row],[Título del contrato]]&amp;Tabla13[[#This Row],[Nº Expediente de la plataforma de contratación]]</f>
        <v>#VALUE!</v>
      </c>
      <c r="T1604" s="208" t="e">
        <f>Tabla13[[#This Row],[Nº Expediente de la plataforma de contratación]]</f>
        <v>#VALUE!</v>
      </c>
      <c r="U1604" s="134" t="e">
        <f>Tabla13[[#This Row],[Importe IVA ]]</f>
        <v>#VALUE!</v>
      </c>
      <c r="V1604" s="134" t="e">
        <f>Tabla13[[#This Row],[Importe de adjudicación (IVA INCLUIDO)]]</f>
        <v>#VALUE!</v>
      </c>
      <c r="W1604" s="137"/>
    </row>
    <row r="1605" spans="19:23">
      <c r="S1605" s="203" t="e">
        <f>Tabla13[[#This Row],[Título del contrato]]&amp;Tabla13[[#This Row],[Nº Expediente de la plataforma de contratación]]</f>
        <v>#VALUE!</v>
      </c>
      <c r="T1605" s="208" t="e">
        <f>Tabla13[[#This Row],[Nº Expediente de la plataforma de contratación]]</f>
        <v>#VALUE!</v>
      </c>
      <c r="U1605" s="134" t="e">
        <f>Tabla13[[#This Row],[Importe IVA ]]</f>
        <v>#VALUE!</v>
      </c>
      <c r="V1605" s="134" t="e">
        <f>Tabla13[[#This Row],[Importe de adjudicación (IVA INCLUIDO)]]</f>
        <v>#VALUE!</v>
      </c>
      <c r="W1605" s="137"/>
    </row>
    <row r="1606" spans="19:23">
      <c r="S1606" s="203" t="e">
        <f>Tabla13[[#This Row],[Título del contrato]]&amp;Tabla13[[#This Row],[Nº Expediente de la plataforma de contratación]]</f>
        <v>#VALUE!</v>
      </c>
      <c r="T1606" s="208" t="e">
        <f>Tabla13[[#This Row],[Nº Expediente de la plataforma de contratación]]</f>
        <v>#VALUE!</v>
      </c>
      <c r="U1606" s="134" t="e">
        <f>Tabla13[[#This Row],[Importe IVA ]]</f>
        <v>#VALUE!</v>
      </c>
      <c r="V1606" s="134" t="e">
        <f>Tabla13[[#This Row],[Importe de adjudicación (IVA INCLUIDO)]]</f>
        <v>#VALUE!</v>
      </c>
      <c r="W1606" s="137"/>
    </row>
    <row r="1607" spans="19:23">
      <c r="S1607" s="203" t="e">
        <f>Tabla13[[#This Row],[Título del contrato]]&amp;Tabla13[[#This Row],[Nº Expediente de la plataforma de contratación]]</f>
        <v>#VALUE!</v>
      </c>
      <c r="T1607" s="208" t="e">
        <f>Tabla13[[#This Row],[Nº Expediente de la plataforma de contratación]]</f>
        <v>#VALUE!</v>
      </c>
      <c r="U1607" s="134" t="e">
        <f>Tabla13[[#This Row],[Importe IVA ]]</f>
        <v>#VALUE!</v>
      </c>
      <c r="V1607" s="134" t="e">
        <f>Tabla13[[#This Row],[Importe de adjudicación (IVA INCLUIDO)]]</f>
        <v>#VALUE!</v>
      </c>
      <c r="W1607" s="137"/>
    </row>
    <row r="1608" spans="19:23">
      <c r="S1608" s="203" t="e">
        <f>Tabla13[[#This Row],[Título del contrato]]&amp;Tabla13[[#This Row],[Nº Expediente de la plataforma de contratación]]</f>
        <v>#VALUE!</v>
      </c>
      <c r="T1608" s="208" t="e">
        <f>Tabla13[[#This Row],[Nº Expediente de la plataforma de contratación]]</f>
        <v>#VALUE!</v>
      </c>
      <c r="U1608" s="134" t="e">
        <f>Tabla13[[#This Row],[Importe IVA ]]</f>
        <v>#VALUE!</v>
      </c>
      <c r="V1608" s="134" t="e">
        <f>Tabla13[[#This Row],[Importe de adjudicación (IVA INCLUIDO)]]</f>
        <v>#VALUE!</v>
      </c>
      <c r="W1608" s="137"/>
    </row>
    <row r="1609" spans="19:23">
      <c r="S1609" s="203" t="e">
        <f>Tabla13[[#This Row],[Título del contrato]]&amp;Tabla13[[#This Row],[Nº Expediente de la plataforma de contratación]]</f>
        <v>#VALUE!</v>
      </c>
      <c r="T1609" s="208" t="e">
        <f>Tabla13[[#This Row],[Nº Expediente de la plataforma de contratación]]</f>
        <v>#VALUE!</v>
      </c>
      <c r="U1609" s="134" t="e">
        <f>Tabla13[[#This Row],[Importe IVA ]]</f>
        <v>#VALUE!</v>
      </c>
      <c r="V1609" s="134" t="e">
        <f>Tabla13[[#This Row],[Importe de adjudicación (IVA INCLUIDO)]]</f>
        <v>#VALUE!</v>
      </c>
      <c r="W1609" s="137"/>
    </row>
    <row r="1610" spans="19:23">
      <c r="S1610" s="203" t="e">
        <f>Tabla13[[#This Row],[Título del contrato]]&amp;Tabla13[[#This Row],[Nº Expediente de la plataforma de contratación]]</f>
        <v>#VALUE!</v>
      </c>
      <c r="T1610" s="208" t="e">
        <f>Tabla13[[#This Row],[Nº Expediente de la plataforma de contratación]]</f>
        <v>#VALUE!</v>
      </c>
      <c r="U1610" s="134" t="e">
        <f>Tabla13[[#This Row],[Importe IVA ]]</f>
        <v>#VALUE!</v>
      </c>
      <c r="V1610" s="134" t="e">
        <f>Tabla13[[#This Row],[Importe de adjudicación (IVA INCLUIDO)]]</f>
        <v>#VALUE!</v>
      </c>
      <c r="W1610" s="137"/>
    </row>
    <row r="1611" spans="19:23">
      <c r="S1611" s="203" t="e">
        <f>Tabla13[[#This Row],[Título del contrato]]&amp;Tabla13[[#This Row],[Nº Expediente de la plataforma de contratación]]</f>
        <v>#VALUE!</v>
      </c>
      <c r="T1611" s="208" t="e">
        <f>Tabla13[[#This Row],[Nº Expediente de la plataforma de contratación]]</f>
        <v>#VALUE!</v>
      </c>
      <c r="U1611" s="134" t="e">
        <f>Tabla13[[#This Row],[Importe IVA ]]</f>
        <v>#VALUE!</v>
      </c>
      <c r="V1611" s="134" t="e">
        <f>Tabla13[[#This Row],[Importe de adjudicación (IVA INCLUIDO)]]</f>
        <v>#VALUE!</v>
      </c>
      <c r="W1611" s="137"/>
    </row>
    <row r="1612" spans="19:23">
      <c r="S1612" s="203" t="e">
        <f>Tabla13[[#This Row],[Título del contrato]]&amp;Tabla13[[#This Row],[Nº Expediente de la plataforma de contratación]]</f>
        <v>#VALUE!</v>
      </c>
      <c r="T1612" s="208" t="e">
        <f>Tabla13[[#This Row],[Nº Expediente de la plataforma de contratación]]</f>
        <v>#VALUE!</v>
      </c>
      <c r="U1612" s="134" t="e">
        <f>Tabla13[[#This Row],[Importe IVA ]]</f>
        <v>#VALUE!</v>
      </c>
      <c r="V1612" s="134" t="e">
        <f>Tabla13[[#This Row],[Importe de adjudicación (IVA INCLUIDO)]]</f>
        <v>#VALUE!</v>
      </c>
      <c r="W1612" s="137"/>
    </row>
    <row r="1613" spans="19:23">
      <c r="S1613" s="203" t="e">
        <f>Tabla13[[#This Row],[Título del contrato]]&amp;Tabla13[[#This Row],[Nº Expediente de la plataforma de contratación]]</f>
        <v>#VALUE!</v>
      </c>
      <c r="T1613" s="208" t="e">
        <f>Tabla13[[#This Row],[Nº Expediente de la plataforma de contratación]]</f>
        <v>#VALUE!</v>
      </c>
      <c r="U1613" s="134" t="e">
        <f>Tabla13[[#This Row],[Importe IVA ]]</f>
        <v>#VALUE!</v>
      </c>
      <c r="V1613" s="134" t="e">
        <f>Tabla13[[#This Row],[Importe de adjudicación (IVA INCLUIDO)]]</f>
        <v>#VALUE!</v>
      </c>
      <c r="W1613" s="137"/>
    </row>
    <row r="1614" spans="19:23">
      <c r="S1614" s="203" t="e">
        <f>Tabla13[[#This Row],[Título del contrato]]&amp;Tabla13[[#This Row],[Nº Expediente de la plataforma de contratación]]</f>
        <v>#VALUE!</v>
      </c>
      <c r="T1614" s="208" t="e">
        <f>Tabla13[[#This Row],[Nº Expediente de la plataforma de contratación]]</f>
        <v>#VALUE!</v>
      </c>
      <c r="U1614" s="134" t="e">
        <f>Tabla13[[#This Row],[Importe IVA ]]</f>
        <v>#VALUE!</v>
      </c>
      <c r="V1614" s="134" t="e">
        <f>Tabla13[[#This Row],[Importe de adjudicación (IVA INCLUIDO)]]</f>
        <v>#VALUE!</v>
      </c>
      <c r="W1614" s="137"/>
    </row>
    <row r="1615" spans="19:23">
      <c r="S1615" s="203" t="e">
        <f>Tabla13[[#This Row],[Título del contrato]]&amp;Tabla13[[#This Row],[Nº Expediente de la plataforma de contratación]]</f>
        <v>#VALUE!</v>
      </c>
      <c r="T1615" s="208" t="e">
        <f>Tabla13[[#This Row],[Nº Expediente de la plataforma de contratación]]</f>
        <v>#VALUE!</v>
      </c>
      <c r="U1615" s="134" t="e">
        <f>Tabla13[[#This Row],[Importe IVA ]]</f>
        <v>#VALUE!</v>
      </c>
      <c r="V1615" s="134" t="e">
        <f>Tabla13[[#This Row],[Importe de adjudicación (IVA INCLUIDO)]]</f>
        <v>#VALUE!</v>
      </c>
      <c r="W1615" s="137"/>
    </row>
    <row r="1616" spans="19:23">
      <c r="S1616" s="203" t="e">
        <f>Tabla13[[#This Row],[Título del contrato]]&amp;Tabla13[[#This Row],[Nº Expediente de la plataforma de contratación]]</f>
        <v>#VALUE!</v>
      </c>
      <c r="T1616" s="208" t="e">
        <f>Tabla13[[#This Row],[Nº Expediente de la plataforma de contratación]]</f>
        <v>#VALUE!</v>
      </c>
      <c r="U1616" s="134" t="e">
        <f>Tabla13[[#This Row],[Importe IVA ]]</f>
        <v>#VALUE!</v>
      </c>
      <c r="V1616" s="134" t="e">
        <f>Tabla13[[#This Row],[Importe de adjudicación (IVA INCLUIDO)]]</f>
        <v>#VALUE!</v>
      </c>
      <c r="W1616" s="137"/>
    </row>
    <row r="1617" spans="19:23">
      <c r="S1617" s="203" t="e">
        <f>Tabla13[[#This Row],[Título del contrato]]&amp;Tabla13[[#This Row],[Nº Expediente de la plataforma de contratación]]</f>
        <v>#VALUE!</v>
      </c>
      <c r="T1617" s="208" t="e">
        <f>Tabla13[[#This Row],[Nº Expediente de la plataforma de contratación]]</f>
        <v>#VALUE!</v>
      </c>
      <c r="U1617" s="134" t="e">
        <f>Tabla13[[#This Row],[Importe IVA ]]</f>
        <v>#VALUE!</v>
      </c>
      <c r="V1617" s="134" t="e">
        <f>Tabla13[[#This Row],[Importe de adjudicación (IVA INCLUIDO)]]</f>
        <v>#VALUE!</v>
      </c>
      <c r="W1617" s="137"/>
    </row>
    <row r="1618" spans="19:23">
      <c r="S1618" s="203" t="e">
        <f>Tabla13[[#This Row],[Título del contrato]]&amp;Tabla13[[#This Row],[Nº Expediente de la plataforma de contratación]]</f>
        <v>#VALUE!</v>
      </c>
      <c r="T1618" s="208" t="e">
        <f>Tabla13[[#This Row],[Nº Expediente de la plataforma de contratación]]</f>
        <v>#VALUE!</v>
      </c>
      <c r="U1618" s="134" t="e">
        <f>Tabla13[[#This Row],[Importe IVA ]]</f>
        <v>#VALUE!</v>
      </c>
      <c r="V1618" s="134" t="e">
        <f>Tabla13[[#This Row],[Importe de adjudicación (IVA INCLUIDO)]]</f>
        <v>#VALUE!</v>
      </c>
      <c r="W1618" s="137"/>
    </row>
    <row r="1619" spans="19:23">
      <c r="S1619" s="203" t="e">
        <f>Tabla13[[#This Row],[Título del contrato]]&amp;Tabla13[[#This Row],[Nº Expediente de la plataforma de contratación]]</f>
        <v>#VALUE!</v>
      </c>
      <c r="T1619" s="208" t="e">
        <f>Tabla13[[#This Row],[Nº Expediente de la plataforma de contratación]]</f>
        <v>#VALUE!</v>
      </c>
      <c r="U1619" s="134" t="e">
        <f>Tabla13[[#This Row],[Importe IVA ]]</f>
        <v>#VALUE!</v>
      </c>
      <c r="V1619" s="134" t="e">
        <f>Tabla13[[#This Row],[Importe de adjudicación (IVA INCLUIDO)]]</f>
        <v>#VALUE!</v>
      </c>
      <c r="W1619" s="137"/>
    </row>
    <row r="1620" spans="19:23">
      <c r="S1620" s="203" t="e">
        <f>Tabla13[[#This Row],[Título del contrato]]&amp;Tabla13[[#This Row],[Nº Expediente de la plataforma de contratación]]</f>
        <v>#VALUE!</v>
      </c>
      <c r="T1620" s="208" t="e">
        <f>Tabla13[[#This Row],[Nº Expediente de la plataforma de contratación]]</f>
        <v>#VALUE!</v>
      </c>
      <c r="U1620" s="134" t="e">
        <f>Tabla13[[#This Row],[Importe IVA ]]</f>
        <v>#VALUE!</v>
      </c>
      <c r="V1620" s="134" t="e">
        <f>Tabla13[[#This Row],[Importe de adjudicación (IVA INCLUIDO)]]</f>
        <v>#VALUE!</v>
      </c>
      <c r="W1620" s="137"/>
    </row>
    <row r="1621" spans="19:23">
      <c r="S1621" s="203" t="e">
        <f>Tabla13[[#This Row],[Título del contrato]]&amp;Tabla13[[#This Row],[Nº Expediente de la plataforma de contratación]]</f>
        <v>#VALUE!</v>
      </c>
      <c r="T1621" s="208" t="e">
        <f>Tabla13[[#This Row],[Nº Expediente de la plataforma de contratación]]</f>
        <v>#VALUE!</v>
      </c>
      <c r="U1621" s="134" t="e">
        <f>Tabla13[[#This Row],[Importe IVA ]]</f>
        <v>#VALUE!</v>
      </c>
      <c r="V1621" s="134" t="e">
        <f>Tabla13[[#This Row],[Importe de adjudicación (IVA INCLUIDO)]]</f>
        <v>#VALUE!</v>
      </c>
      <c r="W1621" s="137"/>
    </row>
    <row r="1622" spans="19:23">
      <c r="S1622" s="203" t="e">
        <f>Tabla13[[#This Row],[Título del contrato]]&amp;Tabla13[[#This Row],[Nº Expediente de la plataforma de contratación]]</f>
        <v>#VALUE!</v>
      </c>
      <c r="T1622" s="208" t="e">
        <f>Tabla13[[#This Row],[Nº Expediente de la plataforma de contratación]]</f>
        <v>#VALUE!</v>
      </c>
      <c r="U1622" s="134" t="e">
        <f>Tabla13[[#This Row],[Importe IVA ]]</f>
        <v>#VALUE!</v>
      </c>
      <c r="V1622" s="134" t="e">
        <f>Tabla13[[#This Row],[Importe de adjudicación (IVA INCLUIDO)]]</f>
        <v>#VALUE!</v>
      </c>
      <c r="W1622" s="137"/>
    </row>
    <row r="1623" spans="19:23">
      <c r="S1623" s="203" t="e">
        <f>Tabla13[[#This Row],[Título del contrato]]&amp;Tabla13[[#This Row],[Nº Expediente de la plataforma de contratación]]</f>
        <v>#VALUE!</v>
      </c>
      <c r="T1623" s="208" t="e">
        <f>Tabla13[[#This Row],[Nº Expediente de la plataforma de contratación]]</f>
        <v>#VALUE!</v>
      </c>
      <c r="U1623" s="134" t="e">
        <f>Tabla13[[#This Row],[Importe IVA ]]</f>
        <v>#VALUE!</v>
      </c>
      <c r="V1623" s="134" t="e">
        <f>Tabla13[[#This Row],[Importe de adjudicación (IVA INCLUIDO)]]</f>
        <v>#VALUE!</v>
      </c>
      <c r="W1623" s="137"/>
    </row>
    <row r="1624" spans="19:23">
      <c r="S1624" s="203" t="e">
        <f>Tabla13[[#This Row],[Título del contrato]]&amp;Tabla13[[#This Row],[Nº Expediente de la plataforma de contratación]]</f>
        <v>#VALUE!</v>
      </c>
      <c r="T1624" s="208" t="e">
        <f>Tabla13[[#This Row],[Nº Expediente de la plataforma de contratación]]</f>
        <v>#VALUE!</v>
      </c>
      <c r="U1624" s="134" t="e">
        <f>Tabla13[[#This Row],[Importe IVA ]]</f>
        <v>#VALUE!</v>
      </c>
      <c r="V1624" s="134" t="e">
        <f>Tabla13[[#This Row],[Importe de adjudicación (IVA INCLUIDO)]]</f>
        <v>#VALUE!</v>
      </c>
      <c r="W1624" s="137"/>
    </row>
    <row r="1625" spans="19:23">
      <c r="S1625" s="203" t="e">
        <f>Tabla13[[#This Row],[Título del contrato]]&amp;Tabla13[[#This Row],[Nº Expediente de la plataforma de contratación]]</f>
        <v>#VALUE!</v>
      </c>
      <c r="T1625" s="208" t="e">
        <f>Tabla13[[#This Row],[Nº Expediente de la plataforma de contratación]]</f>
        <v>#VALUE!</v>
      </c>
      <c r="U1625" s="134" t="e">
        <f>Tabla13[[#This Row],[Importe IVA ]]</f>
        <v>#VALUE!</v>
      </c>
      <c r="V1625" s="134" t="e">
        <f>Tabla13[[#This Row],[Importe de adjudicación (IVA INCLUIDO)]]</f>
        <v>#VALUE!</v>
      </c>
      <c r="W1625" s="137"/>
    </row>
    <row r="1626" spans="19:23">
      <c r="S1626" s="203" t="e">
        <f>Tabla13[[#This Row],[Título del contrato]]&amp;Tabla13[[#This Row],[Nº Expediente de la plataforma de contratación]]</f>
        <v>#VALUE!</v>
      </c>
      <c r="T1626" s="208" t="e">
        <f>Tabla13[[#This Row],[Nº Expediente de la plataforma de contratación]]</f>
        <v>#VALUE!</v>
      </c>
      <c r="U1626" s="134" t="e">
        <f>Tabla13[[#This Row],[Importe IVA ]]</f>
        <v>#VALUE!</v>
      </c>
      <c r="V1626" s="134" t="e">
        <f>Tabla13[[#This Row],[Importe de adjudicación (IVA INCLUIDO)]]</f>
        <v>#VALUE!</v>
      </c>
      <c r="W1626" s="137"/>
    </row>
    <row r="1627" spans="19:23">
      <c r="S1627" s="203" t="e">
        <f>Tabla13[[#This Row],[Título del contrato]]&amp;Tabla13[[#This Row],[Nº Expediente de la plataforma de contratación]]</f>
        <v>#VALUE!</v>
      </c>
      <c r="T1627" s="208" t="e">
        <f>Tabla13[[#This Row],[Nº Expediente de la plataforma de contratación]]</f>
        <v>#VALUE!</v>
      </c>
      <c r="U1627" s="134" t="e">
        <f>Tabla13[[#This Row],[Importe IVA ]]</f>
        <v>#VALUE!</v>
      </c>
      <c r="V1627" s="134" t="e">
        <f>Tabla13[[#This Row],[Importe de adjudicación (IVA INCLUIDO)]]</f>
        <v>#VALUE!</v>
      </c>
      <c r="W1627" s="137"/>
    </row>
    <row r="1628" spans="19:23">
      <c r="S1628" s="203" t="e">
        <f>Tabla13[[#This Row],[Título del contrato]]&amp;Tabla13[[#This Row],[Nº Expediente de la plataforma de contratación]]</f>
        <v>#VALUE!</v>
      </c>
      <c r="T1628" s="208" t="e">
        <f>Tabla13[[#This Row],[Nº Expediente de la plataforma de contratación]]</f>
        <v>#VALUE!</v>
      </c>
      <c r="U1628" s="134" t="e">
        <f>Tabla13[[#This Row],[Importe IVA ]]</f>
        <v>#VALUE!</v>
      </c>
      <c r="V1628" s="134" t="e">
        <f>Tabla13[[#This Row],[Importe de adjudicación (IVA INCLUIDO)]]</f>
        <v>#VALUE!</v>
      </c>
      <c r="W1628" s="137"/>
    </row>
    <row r="1629" spans="19:23">
      <c r="S1629" s="203" t="e">
        <f>Tabla13[[#This Row],[Título del contrato]]&amp;Tabla13[[#This Row],[Nº Expediente de la plataforma de contratación]]</f>
        <v>#VALUE!</v>
      </c>
      <c r="T1629" s="208" t="e">
        <f>Tabla13[[#This Row],[Nº Expediente de la plataforma de contratación]]</f>
        <v>#VALUE!</v>
      </c>
      <c r="U1629" s="134" t="e">
        <f>Tabla13[[#This Row],[Importe IVA ]]</f>
        <v>#VALUE!</v>
      </c>
      <c r="V1629" s="134" t="e">
        <f>Tabla13[[#This Row],[Importe de adjudicación (IVA INCLUIDO)]]</f>
        <v>#VALUE!</v>
      </c>
      <c r="W1629" s="137"/>
    </row>
    <row r="1630" spans="19:23">
      <c r="S1630" s="203" t="e">
        <f>Tabla13[[#This Row],[Título del contrato]]&amp;Tabla13[[#This Row],[Nº Expediente de la plataforma de contratación]]</f>
        <v>#VALUE!</v>
      </c>
      <c r="T1630" s="208" t="e">
        <f>Tabla13[[#This Row],[Nº Expediente de la plataforma de contratación]]</f>
        <v>#VALUE!</v>
      </c>
      <c r="U1630" s="134" t="e">
        <f>Tabla13[[#This Row],[Importe IVA ]]</f>
        <v>#VALUE!</v>
      </c>
      <c r="V1630" s="134" t="e">
        <f>Tabla13[[#This Row],[Importe de adjudicación (IVA INCLUIDO)]]</f>
        <v>#VALUE!</v>
      </c>
      <c r="W1630" s="137"/>
    </row>
    <row r="1631" spans="19:23">
      <c r="S1631" s="203" t="e">
        <f>Tabla13[[#This Row],[Título del contrato]]&amp;Tabla13[[#This Row],[Nº Expediente de la plataforma de contratación]]</f>
        <v>#VALUE!</v>
      </c>
      <c r="T1631" s="208" t="e">
        <f>Tabla13[[#This Row],[Nº Expediente de la plataforma de contratación]]</f>
        <v>#VALUE!</v>
      </c>
      <c r="U1631" s="134" t="e">
        <f>Tabla13[[#This Row],[Importe IVA ]]</f>
        <v>#VALUE!</v>
      </c>
      <c r="V1631" s="134" t="e">
        <f>Tabla13[[#This Row],[Importe de adjudicación (IVA INCLUIDO)]]</f>
        <v>#VALUE!</v>
      </c>
      <c r="W1631" s="137"/>
    </row>
    <row r="1632" spans="19:23">
      <c r="S1632" s="203" t="e">
        <f>Tabla13[[#This Row],[Título del contrato]]&amp;Tabla13[[#This Row],[Nº Expediente de la plataforma de contratación]]</f>
        <v>#VALUE!</v>
      </c>
      <c r="T1632" s="208" t="e">
        <f>Tabla13[[#This Row],[Nº Expediente de la plataforma de contratación]]</f>
        <v>#VALUE!</v>
      </c>
      <c r="U1632" s="134" t="e">
        <f>Tabla13[[#This Row],[Importe IVA ]]</f>
        <v>#VALUE!</v>
      </c>
      <c r="V1632" s="134" t="e">
        <f>Tabla13[[#This Row],[Importe de adjudicación (IVA INCLUIDO)]]</f>
        <v>#VALUE!</v>
      </c>
      <c r="W1632" s="137"/>
    </row>
    <row r="1633" spans="19:23">
      <c r="S1633" s="203" t="e">
        <f>Tabla13[[#This Row],[Título del contrato]]&amp;Tabla13[[#This Row],[Nº Expediente de la plataforma de contratación]]</f>
        <v>#VALUE!</v>
      </c>
      <c r="T1633" s="208" t="e">
        <f>Tabla13[[#This Row],[Nº Expediente de la plataforma de contratación]]</f>
        <v>#VALUE!</v>
      </c>
      <c r="U1633" s="134" t="e">
        <f>Tabla13[[#This Row],[Importe IVA ]]</f>
        <v>#VALUE!</v>
      </c>
      <c r="V1633" s="134" t="e">
        <f>Tabla13[[#This Row],[Importe de adjudicación (IVA INCLUIDO)]]</f>
        <v>#VALUE!</v>
      </c>
      <c r="W1633" s="137"/>
    </row>
    <row r="1634" spans="19:23">
      <c r="S1634" s="203" t="e">
        <f>Tabla13[[#This Row],[Título del contrato]]&amp;Tabla13[[#This Row],[Nº Expediente de la plataforma de contratación]]</f>
        <v>#VALUE!</v>
      </c>
      <c r="T1634" s="208" t="e">
        <f>Tabla13[[#This Row],[Nº Expediente de la plataforma de contratación]]</f>
        <v>#VALUE!</v>
      </c>
      <c r="U1634" s="134" t="e">
        <f>Tabla13[[#This Row],[Importe IVA ]]</f>
        <v>#VALUE!</v>
      </c>
      <c r="V1634" s="134" t="e">
        <f>Tabla13[[#This Row],[Importe de adjudicación (IVA INCLUIDO)]]</f>
        <v>#VALUE!</v>
      </c>
      <c r="W1634" s="137"/>
    </row>
    <row r="1635" spans="19:23">
      <c r="S1635" s="203" t="e">
        <f>Tabla13[[#This Row],[Título del contrato]]&amp;Tabla13[[#This Row],[Nº Expediente de la plataforma de contratación]]</f>
        <v>#VALUE!</v>
      </c>
      <c r="T1635" s="208" t="e">
        <f>Tabla13[[#This Row],[Nº Expediente de la plataforma de contratación]]</f>
        <v>#VALUE!</v>
      </c>
      <c r="U1635" s="134" t="e">
        <f>Tabla13[[#This Row],[Importe IVA ]]</f>
        <v>#VALUE!</v>
      </c>
      <c r="V1635" s="134" t="e">
        <f>Tabla13[[#This Row],[Importe de adjudicación (IVA INCLUIDO)]]</f>
        <v>#VALUE!</v>
      </c>
      <c r="W1635" s="137"/>
    </row>
    <row r="1636" spans="19:23">
      <c r="S1636" s="203" t="e">
        <f>Tabla13[[#This Row],[Título del contrato]]&amp;Tabla13[[#This Row],[Nº Expediente de la plataforma de contratación]]</f>
        <v>#VALUE!</v>
      </c>
      <c r="T1636" s="208" t="e">
        <f>Tabla13[[#This Row],[Nº Expediente de la plataforma de contratación]]</f>
        <v>#VALUE!</v>
      </c>
      <c r="U1636" s="134" t="e">
        <f>Tabla13[[#This Row],[Importe IVA ]]</f>
        <v>#VALUE!</v>
      </c>
      <c r="V1636" s="134" t="e">
        <f>Tabla13[[#This Row],[Importe de adjudicación (IVA INCLUIDO)]]</f>
        <v>#VALUE!</v>
      </c>
      <c r="W1636" s="137"/>
    </row>
    <row r="1637" spans="19:23">
      <c r="S1637" s="203" t="e">
        <f>Tabla13[[#This Row],[Título del contrato]]&amp;Tabla13[[#This Row],[Nº Expediente de la plataforma de contratación]]</f>
        <v>#VALUE!</v>
      </c>
      <c r="T1637" s="208" t="e">
        <f>Tabla13[[#This Row],[Nº Expediente de la plataforma de contratación]]</f>
        <v>#VALUE!</v>
      </c>
      <c r="U1637" s="134" t="e">
        <f>Tabla13[[#This Row],[Importe IVA ]]</f>
        <v>#VALUE!</v>
      </c>
      <c r="V1637" s="134" t="e">
        <f>Tabla13[[#This Row],[Importe de adjudicación (IVA INCLUIDO)]]</f>
        <v>#VALUE!</v>
      </c>
      <c r="W1637" s="137"/>
    </row>
    <row r="1638" spans="19:23">
      <c r="S1638" s="203" t="e">
        <f>Tabla13[[#This Row],[Título del contrato]]&amp;Tabla13[[#This Row],[Nº Expediente de la plataforma de contratación]]</f>
        <v>#VALUE!</v>
      </c>
      <c r="T1638" s="208" t="e">
        <f>Tabla13[[#This Row],[Nº Expediente de la plataforma de contratación]]</f>
        <v>#VALUE!</v>
      </c>
      <c r="U1638" s="134" t="e">
        <f>Tabla13[[#This Row],[Importe IVA ]]</f>
        <v>#VALUE!</v>
      </c>
      <c r="V1638" s="134" t="e">
        <f>Tabla13[[#This Row],[Importe de adjudicación (IVA INCLUIDO)]]</f>
        <v>#VALUE!</v>
      </c>
      <c r="W1638" s="137"/>
    </row>
    <row r="1639" spans="19:23">
      <c r="S1639" s="203" t="e">
        <f>Tabla13[[#This Row],[Título del contrato]]&amp;Tabla13[[#This Row],[Nº Expediente de la plataforma de contratación]]</f>
        <v>#VALUE!</v>
      </c>
      <c r="T1639" s="208" t="e">
        <f>Tabla13[[#This Row],[Nº Expediente de la plataforma de contratación]]</f>
        <v>#VALUE!</v>
      </c>
      <c r="U1639" s="134" t="e">
        <f>Tabla13[[#This Row],[Importe IVA ]]</f>
        <v>#VALUE!</v>
      </c>
      <c r="V1639" s="134" t="e">
        <f>Tabla13[[#This Row],[Importe de adjudicación (IVA INCLUIDO)]]</f>
        <v>#VALUE!</v>
      </c>
      <c r="W1639" s="137"/>
    </row>
    <row r="1640" spans="19:23">
      <c r="S1640" s="203" t="e">
        <f>Tabla13[[#This Row],[Título del contrato]]&amp;Tabla13[[#This Row],[Nº Expediente de la plataforma de contratación]]</f>
        <v>#VALUE!</v>
      </c>
      <c r="T1640" s="208" t="e">
        <f>Tabla13[[#This Row],[Nº Expediente de la plataforma de contratación]]</f>
        <v>#VALUE!</v>
      </c>
      <c r="U1640" s="134" t="e">
        <f>Tabla13[[#This Row],[Importe IVA ]]</f>
        <v>#VALUE!</v>
      </c>
      <c r="V1640" s="134" t="e">
        <f>Tabla13[[#This Row],[Importe de adjudicación (IVA INCLUIDO)]]</f>
        <v>#VALUE!</v>
      </c>
      <c r="W1640" s="137"/>
    </row>
    <row r="1641" spans="19:23">
      <c r="S1641" s="203" t="e">
        <f>Tabla13[[#This Row],[Título del contrato]]&amp;Tabla13[[#This Row],[Nº Expediente de la plataforma de contratación]]</f>
        <v>#VALUE!</v>
      </c>
      <c r="T1641" s="208" t="e">
        <f>Tabla13[[#This Row],[Nº Expediente de la plataforma de contratación]]</f>
        <v>#VALUE!</v>
      </c>
      <c r="U1641" s="134" t="e">
        <f>Tabla13[[#This Row],[Importe IVA ]]</f>
        <v>#VALUE!</v>
      </c>
      <c r="V1641" s="134" t="e">
        <f>Tabla13[[#This Row],[Importe de adjudicación (IVA INCLUIDO)]]</f>
        <v>#VALUE!</v>
      </c>
      <c r="W1641" s="137"/>
    </row>
    <row r="1642" spans="19:23">
      <c r="S1642" s="203" t="e">
        <f>Tabla13[[#This Row],[Título del contrato]]&amp;Tabla13[[#This Row],[Nº Expediente de la plataforma de contratación]]</f>
        <v>#VALUE!</v>
      </c>
      <c r="T1642" s="208" t="e">
        <f>Tabla13[[#This Row],[Nº Expediente de la plataforma de contratación]]</f>
        <v>#VALUE!</v>
      </c>
      <c r="U1642" s="134" t="e">
        <f>Tabla13[[#This Row],[Importe IVA ]]</f>
        <v>#VALUE!</v>
      </c>
      <c r="V1642" s="134" t="e">
        <f>Tabla13[[#This Row],[Importe de adjudicación (IVA INCLUIDO)]]</f>
        <v>#VALUE!</v>
      </c>
      <c r="W1642" s="137"/>
    </row>
    <row r="1643" spans="19:23">
      <c r="S1643" s="203" t="e">
        <f>Tabla13[[#This Row],[Título del contrato]]&amp;Tabla13[[#This Row],[Nº Expediente de la plataforma de contratación]]</f>
        <v>#VALUE!</v>
      </c>
      <c r="T1643" s="208" t="e">
        <f>Tabla13[[#This Row],[Nº Expediente de la plataforma de contratación]]</f>
        <v>#VALUE!</v>
      </c>
      <c r="U1643" s="134" t="e">
        <f>Tabla13[[#This Row],[Importe IVA ]]</f>
        <v>#VALUE!</v>
      </c>
      <c r="V1643" s="134" t="e">
        <f>Tabla13[[#This Row],[Importe de adjudicación (IVA INCLUIDO)]]</f>
        <v>#VALUE!</v>
      </c>
      <c r="W1643" s="137"/>
    </row>
    <row r="1644" spans="19:23">
      <c r="S1644" s="203" t="e">
        <f>Tabla13[[#This Row],[Título del contrato]]&amp;Tabla13[[#This Row],[Nº Expediente de la plataforma de contratación]]</f>
        <v>#VALUE!</v>
      </c>
      <c r="T1644" s="208" t="e">
        <f>Tabla13[[#This Row],[Nº Expediente de la plataforma de contratación]]</f>
        <v>#VALUE!</v>
      </c>
      <c r="U1644" s="134" t="e">
        <f>Tabla13[[#This Row],[Importe IVA ]]</f>
        <v>#VALUE!</v>
      </c>
      <c r="V1644" s="134" t="e">
        <f>Tabla13[[#This Row],[Importe de adjudicación (IVA INCLUIDO)]]</f>
        <v>#VALUE!</v>
      </c>
      <c r="W1644" s="137"/>
    </row>
    <row r="1645" spans="19:23">
      <c r="S1645" s="203" t="e">
        <f>Tabla13[[#This Row],[Título del contrato]]&amp;Tabla13[[#This Row],[Nº Expediente de la plataforma de contratación]]</f>
        <v>#VALUE!</v>
      </c>
      <c r="T1645" s="208" t="e">
        <f>Tabla13[[#This Row],[Nº Expediente de la plataforma de contratación]]</f>
        <v>#VALUE!</v>
      </c>
      <c r="U1645" s="134" t="e">
        <f>Tabla13[[#This Row],[Importe IVA ]]</f>
        <v>#VALUE!</v>
      </c>
      <c r="V1645" s="134" t="e">
        <f>Tabla13[[#This Row],[Importe de adjudicación (IVA INCLUIDO)]]</f>
        <v>#VALUE!</v>
      </c>
      <c r="W1645" s="137"/>
    </row>
    <row r="1646" spans="19:23">
      <c r="S1646" s="203" t="e">
        <f>Tabla13[[#This Row],[Título del contrato]]&amp;Tabla13[[#This Row],[Nº Expediente de la plataforma de contratación]]</f>
        <v>#VALUE!</v>
      </c>
      <c r="T1646" s="208" t="e">
        <f>Tabla13[[#This Row],[Nº Expediente de la plataforma de contratación]]</f>
        <v>#VALUE!</v>
      </c>
      <c r="U1646" s="134" t="e">
        <f>Tabla13[[#This Row],[Importe IVA ]]</f>
        <v>#VALUE!</v>
      </c>
      <c r="V1646" s="134" t="e">
        <f>Tabla13[[#This Row],[Importe de adjudicación (IVA INCLUIDO)]]</f>
        <v>#VALUE!</v>
      </c>
      <c r="W1646" s="137"/>
    </row>
    <row r="1647" spans="19:23">
      <c r="S1647" s="203" t="e">
        <f>Tabla13[[#This Row],[Título del contrato]]&amp;Tabla13[[#This Row],[Nº Expediente de la plataforma de contratación]]</f>
        <v>#VALUE!</v>
      </c>
      <c r="T1647" s="208" t="e">
        <f>Tabla13[[#This Row],[Nº Expediente de la plataforma de contratación]]</f>
        <v>#VALUE!</v>
      </c>
      <c r="U1647" s="134" t="e">
        <f>Tabla13[[#This Row],[Importe IVA ]]</f>
        <v>#VALUE!</v>
      </c>
      <c r="V1647" s="134" t="e">
        <f>Tabla13[[#This Row],[Importe de adjudicación (IVA INCLUIDO)]]</f>
        <v>#VALUE!</v>
      </c>
      <c r="W1647" s="137"/>
    </row>
    <row r="1648" spans="19:23">
      <c r="S1648" s="203" t="e">
        <f>Tabla13[[#This Row],[Título del contrato]]&amp;Tabla13[[#This Row],[Nº Expediente de la plataforma de contratación]]</f>
        <v>#VALUE!</v>
      </c>
      <c r="T1648" s="208" t="e">
        <f>Tabla13[[#This Row],[Nº Expediente de la plataforma de contratación]]</f>
        <v>#VALUE!</v>
      </c>
      <c r="U1648" s="134" t="e">
        <f>Tabla13[[#This Row],[Importe IVA ]]</f>
        <v>#VALUE!</v>
      </c>
      <c r="V1648" s="134" t="e">
        <f>Tabla13[[#This Row],[Importe de adjudicación (IVA INCLUIDO)]]</f>
        <v>#VALUE!</v>
      </c>
      <c r="W1648" s="137"/>
    </row>
    <row r="1649" spans="19:23">
      <c r="S1649" s="203" t="e">
        <f>Tabla13[[#This Row],[Título del contrato]]&amp;Tabla13[[#This Row],[Nº Expediente de la plataforma de contratación]]</f>
        <v>#VALUE!</v>
      </c>
      <c r="T1649" s="208" t="e">
        <f>Tabla13[[#This Row],[Nº Expediente de la plataforma de contratación]]</f>
        <v>#VALUE!</v>
      </c>
      <c r="U1649" s="134" t="e">
        <f>Tabla13[[#This Row],[Importe IVA ]]</f>
        <v>#VALUE!</v>
      </c>
      <c r="V1649" s="134" t="e">
        <f>Tabla13[[#This Row],[Importe de adjudicación (IVA INCLUIDO)]]</f>
        <v>#VALUE!</v>
      </c>
      <c r="W1649" s="137"/>
    </row>
    <row r="1650" spans="19:23">
      <c r="S1650" s="203" t="e">
        <f>Tabla13[[#This Row],[Título del contrato]]&amp;Tabla13[[#This Row],[Nº Expediente de la plataforma de contratación]]</f>
        <v>#VALUE!</v>
      </c>
      <c r="T1650" s="208" t="e">
        <f>Tabla13[[#This Row],[Nº Expediente de la plataforma de contratación]]</f>
        <v>#VALUE!</v>
      </c>
      <c r="U1650" s="134" t="e">
        <f>Tabla13[[#This Row],[Importe IVA ]]</f>
        <v>#VALUE!</v>
      </c>
      <c r="V1650" s="134" t="e">
        <f>Tabla13[[#This Row],[Importe de adjudicación (IVA INCLUIDO)]]</f>
        <v>#VALUE!</v>
      </c>
      <c r="W1650" s="137"/>
    </row>
    <row r="1651" spans="19:23">
      <c r="S1651" s="203" t="e">
        <f>Tabla13[[#This Row],[Título del contrato]]&amp;Tabla13[[#This Row],[Nº Expediente de la plataforma de contratación]]</f>
        <v>#VALUE!</v>
      </c>
      <c r="T1651" s="208" t="e">
        <f>Tabla13[[#This Row],[Nº Expediente de la plataforma de contratación]]</f>
        <v>#VALUE!</v>
      </c>
      <c r="U1651" s="134" t="e">
        <f>Tabla13[[#This Row],[Importe IVA ]]</f>
        <v>#VALUE!</v>
      </c>
      <c r="V1651" s="134" t="e">
        <f>Tabla13[[#This Row],[Importe de adjudicación (IVA INCLUIDO)]]</f>
        <v>#VALUE!</v>
      </c>
      <c r="W1651" s="137"/>
    </row>
    <row r="1652" spans="19:23">
      <c r="S1652" s="203" t="e">
        <f>Tabla13[[#This Row],[Título del contrato]]&amp;Tabla13[[#This Row],[Nº Expediente de la plataforma de contratación]]</f>
        <v>#VALUE!</v>
      </c>
      <c r="T1652" s="208" t="e">
        <f>Tabla13[[#This Row],[Nº Expediente de la plataforma de contratación]]</f>
        <v>#VALUE!</v>
      </c>
      <c r="U1652" s="134" t="e">
        <f>Tabla13[[#This Row],[Importe IVA ]]</f>
        <v>#VALUE!</v>
      </c>
      <c r="V1652" s="134" t="e">
        <f>Tabla13[[#This Row],[Importe de adjudicación (IVA INCLUIDO)]]</f>
        <v>#VALUE!</v>
      </c>
      <c r="W1652" s="137"/>
    </row>
    <row r="1653" spans="19:23">
      <c r="S1653" s="203" t="e">
        <f>Tabla13[[#This Row],[Título del contrato]]&amp;Tabla13[[#This Row],[Nº Expediente de la plataforma de contratación]]</f>
        <v>#VALUE!</v>
      </c>
      <c r="T1653" s="208" t="e">
        <f>Tabla13[[#This Row],[Nº Expediente de la plataforma de contratación]]</f>
        <v>#VALUE!</v>
      </c>
      <c r="U1653" s="134" t="e">
        <f>Tabla13[[#This Row],[Importe IVA ]]</f>
        <v>#VALUE!</v>
      </c>
      <c r="V1653" s="134" t="e">
        <f>Tabla13[[#This Row],[Importe de adjudicación (IVA INCLUIDO)]]</f>
        <v>#VALUE!</v>
      </c>
      <c r="W1653" s="137"/>
    </row>
    <row r="1654" spans="19:23">
      <c r="S1654" s="203" t="e">
        <f>Tabla13[[#This Row],[Título del contrato]]&amp;Tabla13[[#This Row],[Nº Expediente de la plataforma de contratación]]</f>
        <v>#VALUE!</v>
      </c>
      <c r="T1654" s="208" t="e">
        <f>Tabla13[[#This Row],[Nº Expediente de la plataforma de contratación]]</f>
        <v>#VALUE!</v>
      </c>
      <c r="U1654" s="134" t="e">
        <f>Tabla13[[#This Row],[Importe IVA ]]</f>
        <v>#VALUE!</v>
      </c>
      <c r="V1654" s="134" t="e">
        <f>Tabla13[[#This Row],[Importe de adjudicación (IVA INCLUIDO)]]</f>
        <v>#VALUE!</v>
      </c>
      <c r="W1654" s="137"/>
    </row>
    <row r="1655" spans="19:23">
      <c r="S1655" s="203" t="e">
        <f>Tabla13[[#This Row],[Título del contrato]]&amp;Tabla13[[#This Row],[Nº Expediente de la plataforma de contratación]]</f>
        <v>#VALUE!</v>
      </c>
      <c r="T1655" s="208" t="e">
        <f>Tabla13[[#This Row],[Nº Expediente de la plataforma de contratación]]</f>
        <v>#VALUE!</v>
      </c>
      <c r="U1655" s="134" t="e">
        <f>Tabla13[[#This Row],[Importe IVA ]]</f>
        <v>#VALUE!</v>
      </c>
      <c r="V1655" s="134" t="e">
        <f>Tabla13[[#This Row],[Importe de adjudicación (IVA INCLUIDO)]]</f>
        <v>#VALUE!</v>
      </c>
      <c r="W1655" s="137"/>
    </row>
    <row r="1656" spans="19:23">
      <c r="S1656" s="203" t="e">
        <f>Tabla13[[#This Row],[Título del contrato]]&amp;Tabla13[[#This Row],[Nº Expediente de la plataforma de contratación]]</f>
        <v>#VALUE!</v>
      </c>
      <c r="T1656" s="208" t="e">
        <f>Tabla13[[#This Row],[Nº Expediente de la plataforma de contratación]]</f>
        <v>#VALUE!</v>
      </c>
      <c r="U1656" s="134" t="e">
        <f>Tabla13[[#This Row],[Importe IVA ]]</f>
        <v>#VALUE!</v>
      </c>
      <c r="V1656" s="134" t="e">
        <f>Tabla13[[#This Row],[Importe de adjudicación (IVA INCLUIDO)]]</f>
        <v>#VALUE!</v>
      </c>
      <c r="W1656" s="137"/>
    </row>
    <row r="1657" spans="19:23">
      <c r="S1657" s="203" t="e">
        <f>Tabla13[[#This Row],[Título del contrato]]&amp;Tabla13[[#This Row],[Nº Expediente de la plataforma de contratación]]</f>
        <v>#VALUE!</v>
      </c>
      <c r="T1657" s="208" t="e">
        <f>Tabla13[[#This Row],[Nº Expediente de la plataforma de contratación]]</f>
        <v>#VALUE!</v>
      </c>
      <c r="U1657" s="134" t="e">
        <f>Tabla13[[#This Row],[Importe IVA ]]</f>
        <v>#VALUE!</v>
      </c>
      <c r="V1657" s="134" t="e">
        <f>Tabla13[[#This Row],[Importe de adjudicación (IVA INCLUIDO)]]</f>
        <v>#VALUE!</v>
      </c>
      <c r="W1657" s="137"/>
    </row>
    <row r="1658" spans="19:23">
      <c r="S1658" s="203" t="e">
        <f>Tabla13[[#This Row],[Título del contrato]]&amp;Tabla13[[#This Row],[Nº Expediente de la plataforma de contratación]]</f>
        <v>#VALUE!</v>
      </c>
      <c r="T1658" s="208" t="e">
        <f>Tabla13[[#This Row],[Nº Expediente de la plataforma de contratación]]</f>
        <v>#VALUE!</v>
      </c>
      <c r="U1658" s="134" t="e">
        <f>Tabla13[[#This Row],[Importe IVA ]]</f>
        <v>#VALUE!</v>
      </c>
      <c r="V1658" s="134" t="e">
        <f>Tabla13[[#This Row],[Importe de adjudicación (IVA INCLUIDO)]]</f>
        <v>#VALUE!</v>
      </c>
      <c r="W1658" s="137"/>
    </row>
    <row r="1659" spans="19:23">
      <c r="S1659" s="203" t="e">
        <f>Tabla13[[#This Row],[Título del contrato]]&amp;Tabla13[[#This Row],[Nº Expediente de la plataforma de contratación]]</f>
        <v>#VALUE!</v>
      </c>
      <c r="T1659" s="208" t="e">
        <f>Tabla13[[#This Row],[Nº Expediente de la plataforma de contratación]]</f>
        <v>#VALUE!</v>
      </c>
      <c r="U1659" s="134" t="e">
        <f>Tabla13[[#This Row],[Importe IVA ]]</f>
        <v>#VALUE!</v>
      </c>
      <c r="V1659" s="134" t="e">
        <f>Tabla13[[#This Row],[Importe de adjudicación (IVA INCLUIDO)]]</f>
        <v>#VALUE!</v>
      </c>
      <c r="W1659" s="137"/>
    </row>
    <row r="1660" spans="19:23">
      <c r="S1660" s="203" t="e">
        <f>Tabla13[[#This Row],[Título del contrato]]&amp;Tabla13[[#This Row],[Nº Expediente de la plataforma de contratación]]</f>
        <v>#VALUE!</v>
      </c>
      <c r="T1660" s="208" t="e">
        <f>Tabla13[[#This Row],[Nº Expediente de la plataforma de contratación]]</f>
        <v>#VALUE!</v>
      </c>
      <c r="U1660" s="134" t="e">
        <f>Tabla13[[#This Row],[Importe IVA ]]</f>
        <v>#VALUE!</v>
      </c>
      <c r="V1660" s="134" t="e">
        <f>Tabla13[[#This Row],[Importe de adjudicación (IVA INCLUIDO)]]</f>
        <v>#VALUE!</v>
      </c>
      <c r="W1660" s="137"/>
    </row>
    <row r="1661" spans="19:23">
      <c r="S1661" s="203" t="e">
        <f>Tabla13[[#This Row],[Título del contrato]]&amp;Tabla13[[#This Row],[Nº Expediente de la plataforma de contratación]]</f>
        <v>#VALUE!</v>
      </c>
      <c r="T1661" s="208" t="e">
        <f>Tabla13[[#This Row],[Nº Expediente de la plataforma de contratación]]</f>
        <v>#VALUE!</v>
      </c>
      <c r="U1661" s="134" t="e">
        <f>Tabla13[[#This Row],[Importe IVA ]]</f>
        <v>#VALUE!</v>
      </c>
      <c r="V1661" s="134" t="e">
        <f>Tabla13[[#This Row],[Importe de adjudicación (IVA INCLUIDO)]]</f>
        <v>#VALUE!</v>
      </c>
      <c r="W1661" s="137"/>
    </row>
    <row r="1662" spans="19:23">
      <c r="S1662" s="203" t="e">
        <f>Tabla13[[#This Row],[Título del contrato]]&amp;Tabla13[[#This Row],[Nº Expediente de la plataforma de contratación]]</f>
        <v>#VALUE!</v>
      </c>
      <c r="T1662" s="208" t="e">
        <f>Tabla13[[#This Row],[Nº Expediente de la plataforma de contratación]]</f>
        <v>#VALUE!</v>
      </c>
      <c r="U1662" s="134" t="e">
        <f>Tabla13[[#This Row],[Importe IVA ]]</f>
        <v>#VALUE!</v>
      </c>
      <c r="V1662" s="134" t="e">
        <f>Tabla13[[#This Row],[Importe de adjudicación (IVA INCLUIDO)]]</f>
        <v>#VALUE!</v>
      </c>
      <c r="W1662" s="137"/>
    </row>
    <row r="1663" spans="19:23">
      <c r="S1663" s="203" t="e">
        <f>Tabla13[[#This Row],[Título del contrato]]&amp;Tabla13[[#This Row],[Nº Expediente de la plataforma de contratación]]</f>
        <v>#VALUE!</v>
      </c>
      <c r="T1663" s="208" t="e">
        <f>Tabla13[[#This Row],[Nº Expediente de la plataforma de contratación]]</f>
        <v>#VALUE!</v>
      </c>
      <c r="U1663" s="134" t="e">
        <f>Tabla13[[#This Row],[Importe IVA ]]</f>
        <v>#VALUE!</v>
      </c>
      <c r="V1663" s="134" t="e">
        <f>Tabla13[[#This Row],[Importe de adjudicación (IVA INCLUIDO)]]</f>
        <v>#VALUE!</v>
      </c>
      <c r="W1663" s="137"/>
    </row>
    <row r="1664" spans="19:23">
      <c r="S1664" s="203" t="e">
        <f>Tabla13[[#This Row],[Título del contrato]]&amp;Tabla13[[#This Row],[Nº Expediente de la plataforma de contratación]]</f>
        <v>#VALUE!</v>
      </c>
      <c r="T1664" s="208" t="e">
        <f>Tabla13[[#This Row],[Nº Expediente de la plataforma de contratación]]</f>
        <v>#VALUE!</v>
      </c>
      <c r="U1664" s="134" t="e">
        <f>Tabla13[[#This Row],[Importe IVA ]]</f>
        <v>#VALUE!</v>
      </c>
      <c r="V1664" s="134" t="e">
        <f>Tabla13[[#This Row],[Importe de adjudicación (IVA INCLUIDO)]]</f>
        <v>#VALUE!</v>
      </c>
      <c r="W1664" s="137"/>
    </row>
    <row r="1665" spans="19:23">
      <c r="S1665" s="203" t="e">
        <f>Tabla13[[#This Row],[Título del contrato]]&amp;Tabla13[[#This Row],[Nº Expediente de la plataforma de contratación]]</f>
        <v>#VALUE!</v>
      </c>
      <c r="T1665" s="208" t="e">
        <f>Tabla13[[#This Row],[Nº Expediente de la plataforma de contratación]]</f>
        <v>#VALUE!</v>
      </c>
      <c r="U1665" s="134" t="e">
        <f>Tabla13[[#This Row],[Importe IVA ]]</f>
        <v>#VALUE!</v>
      </c>
      <c r="V1665" s="134" t="e">
        <f>Tabla13[[#This Row],[Importe de adjudicación (IVA INCLUIDO)]]</f>
        <v>#VALUE!</v>
      </c>
      <c r="W1665" s="137"/>
    </row>
    <row r="1666" spans="19:23">
      <c r="S1666" s="203" t="e">
        <f>Tabla13[[#This Row],[Título del contrato]]&amp;Tabla13[[#This Row],[Nº Expediente de la plataforma de contratación]]</f>
        <v>#VALUE!</v>
      </c>
      <c r="T1666" s="208" t="e">
        <f>Tabla13[[#This Row],[Nº Expediente de la plataforma de contratación]]</f>
        <v>#VALUE!</v>
      </c>
      <c r="U1666" s="134" t="e">
        <f>Tabla13[[#This Row],[Importe IVA ]]</f>
        <v>#VALUE!</v>
      </c>
      <c r="V1666" s="134" t="e">
        <f>Tabla13[[#This Row],[Importe de adjudicación (IVA INCLUIDO)]]</f>
        <v>#VALUE!</v>
      </c>
      <c r="W1666" s="137"/>
    </row>
    <row r="1667" spans="19:23">
      <c r="S1667" s="203" t="e">
        <f>Tabla13[[#This Row],[Título del contrato]]&amp;Tabla13[[#This Row],[Nº Expediente de la plataforma de contratación]]</f>
        <v>#VALUE!</v>
      </c>
      <c r="T1667" s="208" t="e">
        <f>Tabla13[[#This Row],[Nº Expediente de la plataforma de contratación]]</f>
        <v>#VALUE!</v>
      </c>
      <c r="U1667" s="134" t="e">
        <f>Tabla13[[#This Row],[Importe IVA ]]</f>
        <v>#VALUE!</v>
      </c>
      <c r="V1667" s="134" t="e">
        <f>Tabla13[[#This Row],[Importe de adjudicación (IVA INCLUIDO)]]</f>
        <v>#VALUE!</v>
      </c>
      <c r="W1667" s="137"/>
    </row>
    <row r="1668" spans="19:23">
      <c r="S1668" s="203" t="e">
        <f>Tabla13[[#This Row],[Título del contrato]]&amp;Tabla13[[#This Row],[Nº Expediente de la plataforma de contratación]]</f>
        <v>#VALUE!</v>
      </c>
      <c r="T1668" s="208" t="e">
        <f>Tabla13[[#This Row],[Nº Expediente de la plataforma de contratación]]</f>
        <v>#VALUE!</v>
      </c>
      <c r="U1668" s="134" t="e">
        <f>Tabla13[[#This Row],[Importe IVA ]]</f>
        <v>#VALUE!</v>
      </c>
      <c r="V1668" s="134" t="e">
        <f>Tabla13[[#This Row],[Importe de adjudicación (IVA INCLUIDO)]]</f>
        <v>#VALUE!</v>
      </c>
      <c r="W1668" s="137"/>
    </row>
    <row r="1669" spans="19:23">
      <c r="S1669" s="203" t="e">
        <f>Tabla13[[#This Row],[Título del contrato]]&amp;Tabla13[[#This Row],[Nº Expediente de la plataforma de contratación]]</f>
        <v>#VALUE!</v>
      </c>
      <c r="T1669" s="208" t="e">
        <f>Tabla13[[#This Row],[Nº Expediente de la plataforma de contratación]]</f>
        <v>#VALUE!</v>
      </c>
      <c r="U1669" s="134" t="e">
        <f>Tabla13[[#This Row],[Importe IVA ]]</f>
        <v>#VALUE!</v>
      </c>
      <c r="V1669" s="134" t="e">
        <f>Tabla13[[#This Row],[Importe de adjudicación (IVA INCLUIDO)]]</f>
        <v>#VALUE!</v>
      </c>
      <c r="W1669" s="137"/>
    </row>
    <row r="1670" spans="19:23">
      <c r="S1670" s="203" t="e">
        <f>Tabla13[[#This Row],[Título del contrato]]&amp;Tabla13[[#This Row],[Nº Expediente de la plataforma de contratación]]</f>
        <v>#VALUE!</v>
      </c>
      <c r="T1670" s="208" t="e">
        <f>Tabla13[[#This Row],[Nº Expediente de la plataforma de contratación]]</f>
        <v>#VALUE!</v>
      </c>
      <c r="U1670" s="134" t="e">
        <f>Tabla13[[#This Row],[Importe IVA ]]</f>
        <v>#VALUE!</v>
      </c>
      <c r="V1670" s="134" t="e">
        <f>Tabla13[[#This Row],[Importe de adjudicación (IVA INCLUIDO)]]</f>
        <v>#VALUE!</v>
      </c>
      <c r="W1670" s="137"/>
    </row>
    <row r="1671" spans="19:23">
      <c r="S1671" s="203" t="e">
        <f>Tabla13[[#This Row],[Título del contrato]]&amp;Tabla13[[#This Row],[Nº Expediente de la plataforma de contratación]]</f>
        <v>#VALUE!</v>
      </c>
      <c r="T1671" s="208" t="e">
        <f>Tabla13[[#This Row],[Nº Expediente de la plataforma de contratación]]</f>
        <v>#VALUE!</v>
      </c>
      <c r="U1671" s="134" t="e">
        <f>Tabla13[[#This Row],[Importe IVA ]]</f>
        <v>#VALUE!</v>
      </c>
      <c r="V1671" s="134" t="e">
        <f>Tabla13[[#This Row],[Importe de adjudicación (IVA INCLUIDO)]]</f>
        <v>#VALUE!</v>
      </c>
      <c r="W1671" s="137"/>
    </row>
    <row r="1672" spans="19:23">
      <c r="S1672" s="203" t="e">
        <f>Tabla13[[#This Row],[Título del contrato]]&amp;Tabla13[[#This Row],[Nº Expediente de la plataforma de contratación]]</f>
        <v>#VALUE!</v>
      </c>
      <c r="T1672" s="208" t="e">
        <f>Tabla13[[#This Row],[Nº Expediente de la plataforma de contratación]]</f>
        <v>#VALUE!</v>
      </c>
      <c r="U1672" s="134" t="e">
        <f>Tabla13[[#This Row],[Importe IVA ]]</f>
        <v>#VALUE!</v>
      </c>
      <c r="V1672" s="134" t="e">
        <f>Tabla13[[#This Row],[Importe de adjudicación (IVA INCLUIDO)]]</f>
        <v>#VALUE!</v>
      </c>
      <c r="W1672" s="137"/>
    </row>
    <row r="1673" spans="19:23">
      <c r="S1673" s="203" t="e">
        <f>Tabla13[[#This Row],[Título del contrato]]&amp;Tabla13[[#This Row],[Nº Expediente de la plataforma de contratación]]</f>
        <v>#VALUE!</v>
      </c>
      <c r="T1673" s="208" t="e">
        <f>Tabla13[[#This Row],[Nº Expediente de la plataforma de contratación]]</f>
        <v>#VALUE!</v>
      </c>
      <c r="U1673" s="134" t="e">
        <f>Tabla13[[#This Row],[Importe IVA ]]</f>
        <v>#VALUE!</v>
      </c>
      <c r="V1673" s="134" t="e">
        <f>Tabla13[[#This Row],[Importe de adjudicación (IVA INCLUIDO)]]</f>
        <v>#VALUE!</v>
      </c>
      <c r="W1673" s="137"/>
    </row>
    <row r="1674" spans="19:23">
      <c r="S1674" s="203" t="e">
        <f>Tabla13[[#This Row],[Título del contrato]]&amp;Tabla13[[#This Row],[Nº Expediente de la plataforma de contratación]]</f>
        <v>#VALUE!</v>
      </c>
      <c r="T1674" s="208" t="e">
        <f>Tabla13[[#This Row],[Nº Expediente de la plataforma de contratación]]</f>
        <v>#VALUE!</v>
      </c>
      <c r="U1674" s="134" t="e">
        <f>Tabla13[[#This Row],[Importe IVA ]]</f>
        <v>#VALUE!</v>
      </c>
      <c r="V1674" s="134" t="e">
        <f>Tabla13[[#This Row],[Importe de adjudicación (IVA INCLUIDO)]]</f>
        <v>#VALUE!</v>
      </c>
      <c r="W1674" s="137"/>
    </row>
    <row r="1675" spans="19:23">
      <c r="S1675" s="203" t="e">
        <f>Tabla13[[#This Row],[Título del contrato]]&amp;Tabla13[[#This Row],[Nº Expediente de la plataforma de contratación]]</f>
        <v>#VALUE!</v>
      </c>
      <c r="T1675" s="208" t="e">
        <f>Tabla13[[#This Row],[Nº Expediente de la plataforma de contratación]]</f>
        <v>#VALUE!</v>
      </c>
      <c r="U1675" s="134" t="e">
        <f>Tabla13[[#This Row],[Importe IVA ]]</f>
        <v>#VALUE!</v>
      </c>
      <c r="V1675" s="134" t="e">
        <f>Tabla13[[#This Row],[Importe de adjudicación (IVA INCLUIDO)]]</f>
        <v>#VALUE!</v>
      </c>
      <c r="W1675" s="137"/>
    </row>
    <row r="1676" spans="19:23">
      <c r="S1676" s="203" t="e">
        <f>Tabla13[[#This Row],[Título del contrato]]&amp;Tabla13[[#This Row],[Nº Expediente de la plataforma de contratación]]</f>
        <v>#VALUE!</v>
      </c>
      <c r="T1676" s="208" t="e">
        <f>Tabla13[[#This Row],[Nº Expediente de la plataforma de contratación]]</f>
        <v>#VALUE!</v>
      </c>
      <c r="U1676" s="134" t="e">
        <f>Tabla13[[#This Row],[Importe IVA ]]</f>
        <v>#VALUE!</v>
      </c>
      <c r="V1676" s="134" t="e">
        <f>Tabla13[[#This Row],[Importe de adjudicación (IVA INCLUIDO)]]</f>
        <v>#VALUE!</v>
      </c>
      <c r="W1676" s="137"/>
    </row>
    <row r="1677" spans="19:23">
      <c r="S1677" s="203" t="e">
        <f>Tabla13[[#This Row],[Título del contrato]]&amp;Tabla13[[#This Row],[Nº Expediente de la plataforma de contratación]]</f>
        <v>#VALUE!</v>
      </c>
      <c r="T1677" s="208" t="e">
        <f>Tabla13[[#This Row],[Nº Expediente de la plataforma de contratación]]</f>
        <v>#VALUE!</v>
      </c>
      <c r="U1677" s="134" t="e">
        <f>Tabla13[[#This Row],[Importe IVA ]]</f>
        <v>#VALUE!</v>
      </c>
      <c r="V1677" s="134" t="e">
        <f>Tabla13[[#This Row],[Importe de adjudicación (IVA INCLUIDO)]]</f>
        <v>#VALUE!</v>
      </c>
      <c r="W1677" s="137"/>
    </row>
    <row r="1678" spans="19:23">
      <c r="S1678" s="203" t="e">
        <f>Tabla13[[#This Row],[Título del contrato]]&amp;Tabla13[[#This Row],[Nº Expediente de la plataforma de contratación]]</f>
        <v>#VALUE!</v>
      </c>
      <c r="T1678" s="208" t="e">
        <f>Tabla13[[#This Row],[Nº Expediente de la plataforma de contratación]]</f>
        <v>#VALUE!</v>
      </c>
      <c r="U1678" s="134" t="e">
        <f>Tabla13[[#This Row],[Importe IVA ]]</f>
        <v>#VALUE!</v>
      </c>
      <c r="V1678" s="134" t="e">
        <f>Tabla13[[#This Row],[Importe de adjudicación (IVA INCLUIDO)]]</f>
        <v>#VALUE!</v>
      </c>
      <c r="W1678" s="137"/>
    </row>
    <row r="1679" spans="19:23">
      <c r="S1679" s="203" t="e">
        <f>Tabla13[[#This Row],[Título del contrato]]&amp;Tabla13[[#This Row],[Nº Expediente de la plataforma de contratación]]</f>
        <v>#VALUE!</v>
      </c>
      <c r="T1679" s="208" t="e">
        <f>Tabla13[[#This Row],[Nº Expediente de la plataforma de contratación]]</f>
        <v>#VALUE!</v>
      </c>
      <c r="U1679" s="134" t="e">
        <f>Tabla13[[#This Row],[Importe IVA ]]</f>
        <v>#VALUE!</v>
      </c>
      <c r="V1679" s="134" t="e">
        <f>Tabla13[[#This Row],[Importe de adjudicación (IVA INCLUIDO)]]</f>
        <v>#VALUE!</v>
      </c>
      <c r="W1679" s="137"/>
    </row>
    <row r="1680" spans="19:23">
      <c r="S1680" s="203" t="e">
        <f>Tabla13[[#This Row],[Título del contrato]]&amp;Tabla13[[#This Row],[Nº Expediente de la plataforma de contratación]]</f>
        <v>#VALUE!</v>
      </c>
      <c r="T1680" s="208" t="e">
        <f>Tabla13[[#This Row],[Nº Expediente de la plataforma de contratación]]</f>
        <v>#VALUE!</v>
      </c>
      <c r="U1680" s="134" t="e">
        <f>Tabla13[[#This Row],[Importe IVA ]]</f>
        <v>#VALUE!</v>
      </c>
      <c r="V1680" s="134" t="e">
        <f>Tabla13[[#This Row],[Importe de adjudicación (IVA INCLUIDO)]]</f>
        <v>#VALUE!</v>
      </c>
      <c r="W1680" s="137"/>
    </row>
    <row r="1681" spans="19:23">
      <c r="S1681" s="203" t="e">
        <f>Tabla13[[#This Row],[Título del contrato]]&amp;Tabla13[[#This Row],[Nº Expediente de la plataforma de contratación]]</f>
        <v>#VALUE!</v>
      </c>
      <c r="T1681" s="208" t="e">
        <f>Tabla13[[#This Row],[Nº Expediente de la plataforma de contratación]]</f>
        <v>#VALUE!</v>
      </c>
      <c r="U1681" s="134" t="e">
        <f>Tabla13[[#This Row],[Importe IVA ]]</f>
        <v>#VALUE!</v>
      </c>
      <c r="V1681" s="134" t="e">
        <f>Tabla13[[#This Row],[Importe de adjudicación (IVA INCLUIDO)]]</f>
        <v>#VALUE!</v>
      </c>
      <c r="W1681" s="137"/>
    </row>
    <row r="1682" spans="19:23">
      <c r="S1682" s="203" t="e">
        <f>Tabla13[[#This Row],[Título del contrato]]&amp;Tabla13[[#This Row],[Nº Expediente de la plataforma de contratación]]</f>
        <v>#VALUE!</v>
      </c>
      <c r="T1682" s="208" t="e">
        <f>Tabla13[[#This Row],[Nº Expediente de la plataforma de contratación]]</f>
        <v>#VALUE!</v>
      </c>
      <c r="U1682" s="134" t="e">
        <f>Tabla13[[#This Row],[Importe IVA ]]</f>
        <v>#VALUE!</v>
      </c>
      <c r="V1682" s="134" t="e">
        <f>Tabla13[[#This Row],[Importe de adjudicación (IVA INCLUIDO)]]</f>
        <v>#VALUE!</v>
      </c>
      <c r="W1682" s="137"/>
    </row>
    <row r="1683" spans="19:23">
      <c r="S1683" s="203" t="e">
        <f>Tabla13[[#This Row],[Título del contrato]]&amp;Tabla13[[#This Row],[Nº Expediente de la plataforma de contratación]]</f>
        <v>#VALUE!</v>
      </c>
      <c r="T1683" s="208" t="e">
        <f>Tabla13[[#This Row],[Nº Expediente de la plataforma de contratación]]</f>
        <v>#VALUE!</v>
      </c>
      <c r="U1683" s="134" t="e">
        <f>Tabla13[[#This Row],[Importe IVA ]]</f>
        <v>#VALUE!</v>
      </c>
      <c r="V1683" s="134" t="e">
        <f>Tabla13[[#This Row],[Importe de adjudicación (IVA INCLUIDO)]]</f>
        <v>#VALUE!</v>
      </c>
      <c r="W1683" s="137"/>
    </row>
    <row r="1684" spans="19:23">
      <c r="S1684" s="203" t="e">
        <f>Tabla13[[#This Row],[Título del contrato]]&amp;Tabla13[[#This Row],[Nº Expediente de la plataforma de contratación]]</f>
        <v>#VALUE!</v>
      </c>
      <c r="T1684" s="208" t="e">
        <f>Tabla13[[#This Row],[Nº Expediente de la plataforma de contratación]]</f>
        <v>#VALUE!</v>
      </c>
      <c r="U1684" s="134" t="e">
        <f>Tabla13[[#This Row],[Importe IVA ]]</f>
        <v>#VALUE!</v>
      </c>
      <c r="V1684" s="134" t="e">
        <f>Tabla13[[#This Row],[Importe de adjudicación (IVA INCLUIDO)]]</f>
        <v>#VALUE!</v>
      </c>
      <c r="W1684" s="137"/>
    </row>
    <row r="1685" spans="19:23">
      <c r="S1685" s="203" t="e">
        <f>Tabla13[[#This Row],[Título del contrato]]&amp;Tabla13[[#This Row],[Nº Expediente de la plataforma de contratación]]</f>
        <v>#VALUE!</v>
      </c>
      <c r="T1685" s="208" t="e">
        <f>Tabla13[[#This Row],[Nº Expediente de la plataforma de contratación]]</f>
        <v>#VALUE!</v>
      </c>
      <c r="U1685" s="134" t="e">
        <f>Tabla13[[#This Row],[Importe IVA ]]</f>
        <v>#VALUE!</v>
      </c>
      <c r="V1685" s="134" t="e">
        <f>Tabla13[[#This Row],[Importe de adjudicación (IVA INCLUIDO)]]</f>
        <v>#VALUE!</v>
      </c>
      <c r="W1685" s="137"/>
    </row>
    <row r="1686" spans="19:23">
      <c r="S1686" s="203" t="e">
        <f>Tabla13[[#This Row],[Título del contrato]]&amp;Tabla13[[#This Row],[Nº Expediente de la plataforma de contratación]]</f>
        <v>#VALUE!</v>
      </c>
      <c r="T1686" s="208" t="e">
        <f>Tabla13[[#This Row],[Nº Expediente de la plataforma de contratación]]</f>
        <v>#VALUE!</v>
      </c>
      <c r="U1686" s="134" t="e">
        <f>Tabla13[[#This Row],[Importe IVA ]]</f>
        <v>#VALUE!</v>
      </c>
      <c r="V1686" s="134" t="e">
        <f>Tabla13[[#This Row],[Importe de adjudicación (IVA INCLUIDO)]]</f>
        <v>#VALUE!</v>
      </c>
      <c r="W1686" s="137"/>
    </row>
    <row r="1687" spans="19:23">
      <c r="S1687" s="203" t="e">
        <f>Tabla13[[#This Row],[Título del contrato]]&amp;Tabla13[[#This Row],[Nº Expediente de la plataforma de contratación]]</f>
        <v>#VALUE!</v>
      </c>
      <c r="T1687" s="208" t="e">
        <f>Tabla13[[#This Row],[Nº Expediente de la plataforma de contratación]]</f>
        <v>#VALUE!</v>
      </c>
      <c r="U1687" s="134" t="e">
        <f>Tabla13[[#This Row],[Importe IVA ]]</f>
        <v>#VALUE!</v>
      </c>
      <c r="V1687" s="134" t="e">
        <f>Tabla13[[#This Row],[Importe de adjudicación (IVA INCLUIDO)]]</f>
        <v>#VALUE!</v>
      </c>
      <c r="W1687" s="137"/>
    </row>
    <row r="1688" spans="19:23">
      <c r="S1688" s="203" t="e">
        <f>Tabla13[[#This Row],[Título del contrato]]&amp;Tabla13[[#This Row],[Nº Expediente de la plataforma de contratación]]</f>
        <v>#VALUE!</v>
      </c>
      <c r="T1688" s="208" t="e">
        <f>Tabla13[[#This Row],[Nº Expediente de la plataforma de contratación]]</f>
        <v>#VALUE!</v>
      </c>
      <c r="U1688" s="134" t="e">
        <f>Tabla13[[#This Row],[Importe IVA ]]</f>
        <v>#VALUE!</v>
      </c>
      <c r="V1688" s="134" t="e">
        <f>Tabla13[[#This Row],[Importe de adjudicación (IVA INCLUIDO)]]</f>
        <v>#VALUE!</v>
      </c>
      <c r="W1688" s="137"/>
    </row>
    <row r="1689" spans="19:23">
      <c r="S1689" s="203" t="e">
        <f>Tabla13[[#This Row],[Título del contrato]]&amp;Tabla13[[#This Row],[Nº Expediente de la plataforma de contratación]]</f>
        <v>#VALUE!</v>
      </c>
      <c r="T1689" s="208" t="e">
        <f>Tabla13[[#This Row],[Nº Expediente de la plataforma de contratación]]</f>
        <v>#VALUE!</v>
      </c>
      <c r="U1689" s="134" t="e">
        <f>Tabla13[[#This Row],[Importe IVA ]]</f>
        <v>#VALUE!</v>
      </c>
      <c r="V1689" s="134" t="e">
        <f>Tabla13[[#This Row],[Importe de adjudicación (IVA INCLUIDO)]]</f>
        <v>#VALUE!</v>
      </c>
      <c r="W1689" s="137"/>
    </row>
    <row r="1690" spans="19:23">
      <c r="S1690" s="203" t="e">
        <f>Tabla13[[#This Row],[Título del contrato]]&amp;Tabla13[[#This Row],[Nº Expediente de la plataforma de contratación]]</f>
        <v>#VALUE!</v>
      </c>
      <c r="T1690" s="208" t="e">
        <f>Tabla13[[#This Row],[Nº Expediente de la plataforma de contratación]]</f>
        <v>#VALUE!</v>
      </c>
      <c r="U1690" s="134" t="e">
        <f>Tabla13[[#This Row],[Importe IVA ]]</f>
        <v>#VALUE!</v>
      </c>
      <c r="V1690" s="134" t="e">
        <f>Tabla13[[#This Row],[Importe de adjudicación (IVA INCLUIDO)]]</f>
        <v>#VALUE!</v>
      </c>
      <c r="W1690" s="137"/>
    </row>
    <row r="1691" spans="19:23">
      <c r="S1691" s="203" t="e">
        <f>Tabla13[[#This Row],[Título del contrato]]&amp;Tabla13[[#This Row],[Nº Expediente de la plataforma de contratación]]</f>
        <v>#VALUE!</v>
      </c>
      <c r="T1691" s="208" t="e">
        <f>Tabla13[[#This Row],[Nº Expediente de la plataforma de contratación]]</f>
        <v>#VALUE!</v>
      </c>
      <c r="U1691" s="134" t="e">
        <f>Tabla13[[#This Row],[Importe IVA ]]</f>
        <v>#VALUE!</v>
      </c>
      <c r="V1691" s="134" t="e">
        <f>Tabla13[[#This Row],[Importe de adjudicación (IVA INCLUIDO)]]</f>
        <v>#VALUE!</v>
      </c>
      <c r="W1691" s="137"/>
    </row>
    <row r="1692" spans="19:23">
      <c r="S1692" s="203" t="e">
        <f>Tabla13[[#This Row],[Título del contrato]]&amp;Tabla13[[#This Row],[Nº Expediente de la plataforma de contratación]]</f>
        <v>#VALUE!</v>
      </c>
      <c r="T1692" s="208" t="e">
        <f>Tabla13[[#This Row],[Nº Expediente de la plataforma de contratación]]</f>
        <v>#VALUE!</v>
      </c>
      <c r="U1692" s="134" t="e">
        <f>Tabla13[[#This Row],[Importe IVA ]]</f>
        <v>#VALUE!</v>
      </c>
      <c r="V1692" s="134" t="e">
        <f>Tabla13[[#This Row],[Importe de adjudicación (IVA INCLUIDO)]]</f>
        <v>#VALUE!</v>
      </c>
      <c r="W1692" s="137"/>
    </row>
    <row r="1693" spans="19:23">
      <c r="S1693" s="203" t="e">
        <f>Tabla13[[#This Row],[Título del contrato]]&amp;Tabla13[[#This Row],[Nº Expediente de la plataforma de contratación]]</f>
        <v>#VALUE!</v>
      </c>
      <c r="T1693" s="208" t="e">
        <f>Tabla13[[#This Row],[Nº Expediente de la plataforma de contratación]]</f>
        <v>#VALUE!</v>
      </c>
      <c r="U1693" s="134" t="e">
        <f>Tabla13[[#This Row],[Importe IVA ]]</f>
        <v>#VALUE!</v>
      </c>
      <c r="V1693" s="134" t="e">
        <f>Tabla13[[#This Row],[Importe de adjudicación (IVA INCLUIDO)]]</f>
        <v>#VALUE!</v>
      </c>
      <c r="W1693" s="137"/>
    </row>
    <row r="1694" spans="19:23">
      <c r="S1694" s="203" t="e">
        <f>Tabla13[[#This Row],[Título del contrato]]&amp;Tabla13[[#This Row],[Nº Expediente de la plataforma de contratación]]</f>
        <v>#VALUE!</v>
      </c>
      <c r="T1694" s="208" t="e">
        <f>Tabla13[[#This Row],[Nº Expediente de la plataforma de contratación]]</f>
        <v>#VALUE!</v>
      </c>
      <c r="U1694" s="134" t="e">
        <f>Tabla13[[#This Row],[Importe IVA ]]</f>
        <v>#VALUE!</v>
      </c>
      <c r="V1694" s="134" t="e">
        <f>Tabla13[[#This Row],[Importe de adjudicación (IVA INCLUIDO)]]</f>
        <v>#VALUE!</v>
      </c>
      <c r="W1694" s="137"/>
    </row>
    <row r="1695" spans="19:23">
      <c r="S1695" s="203" t="e">
        <f>Tabla13[[#This Row],[Título del contrato]]&amp;Tabla13[[#This Row],[Nº Expediente de la plataforma de contratación]]</f>
        <v>#VALUE!</v>
      </c>
      <c r="T1695" s="208" t="e">
        <f>Tabla13[[#This Row],[Nº Expediente de la plataforma de contratación]]</f>
        <v>#VALUE!</v>
      </c>
      <c r="U1695" s="134" t="e">
        <f>Tabla13[[#This Row],[Importe IVA ]]</f>
        <v>#VALUE!</v>
      </c>
      <c r="V1695" s="134" t="e">
        <f>Tabla13[[#This Row],[Importe de adjudicación (IVA INCLUIDO)]]</f>
        <v>#VALUE!</v>
      </c>
      <c r="W1695" s="137"/>
    </row>
    <row r="1696" spans="19:23">
      <c r="S1696" s="203" t="e">
        <f>Tabla13[[#This Row],[Título del contrato]]&amp;Tabla13[[#This Row],[Nº Expediente de la plataforma de contratación]]</f>
        <v>#VALUE!</v>
      </c>
      <c r="T1696" s="208" t="e">
        <f>Tabla13[[#This Row],[Nº Expediente de la plataforma de contratación]]</f>
        <v>#VALUE!</v>
      </c>
      <c r="U1696" s="134" t="e">
        <f>Tabla13[[#This Row],[Importe IVA ]]</f>
        <v>#VALUE!</v>
      </c>
      <c r="V1696" s="134" t="e">
        <f>Tabla13[[#This Row],[Importe de adjudicación (IVA INCLUIDO)]]</f>
        <v>#VALUE!</v>
      </c>
      <c r="W1696" s="137"/>
    </row>
    <row r="1697" spans="19:23">
      <c r="S1697" s="203" t="e">
        <f>Tabla13[[#This Row],[Título del contrato]]&amp;Tabla13[[#This Row],[Nº Expediente de la plataforma de contratación]]</f>
        <v>#VALUE!</v>
      </c>
      <c r="T1697" s="208" t="e">
        <f>Tabla13[[#This Row],[Nº Expediente de la plataforma de contratación]]</f>
        <v>#VALUE!</v>
      </c>
      <c r="U1697" s="134" t="e">
        <f>Tabla13[[#This Row],[Importe IVA ]]</f>
        <v>#VALUE!</v>
      </c>
      <c r="V1697" s="134" t="e">
        <f>Tabla13[[#This Row],[Importe de adjudicación (IVA INCLUIDO)]]</f>
        <v>#VALUE!</v>
      </c>
      <c r="W1697" s="137"/>
    </row>
    <row r="1698" spans="19:23">
      <c r="S1698" s="203" t="e">
        <f>Tabla13[[#This Row],[Título del contrato]]&amp;Tabla13[[#This Row],[Nº Expediente de la plataforma de contratación]]</f>
        <v>#VALUE!</v>
      </c>
      <c r="T1698" s="208" t="e">
        <f>Tabla13[[#This Row],[Nº Expediente de la plataforma de contratación]]</f>
        <v>#VALUE!</v>
      </c>
      <c r="U1698" s="134" t="e">
        <f>Tabla13[[#This Row],[Importe IVA ]]</f>
        <v>#VALUE!</v>
      </c>
      <c r="V1698" s="134" t="e">
        <f>Tabla13[[#This Row],[Importe de adjudicación (IVA INCLUIDO)]]</f>
        <v>#VALUE!</v>
      </c>
      <c r="W1698" s="137"/>
    </row>
    <row r="1699" spans="19:23">
      <c r="S1699" s="203" t="e">
        <f>Tabla13[[#This Row],[Título del contrato]]&amp;Tabla13[[#This Row],[Nº Expediente de la plataforma de contratación]]</f>
        <v>#VALUE!</v>
      </c>
      <c r="T1699" s="208" t="e">
        <f>Tabla13[[#This Row],[Nº Expediente de la plataforma de contratación]]</f>
        <v>#VALUE!</v>
      </c>
      <c r="U1699" s="134" t="e">
        <f>Tabla13[[#This Row],[Importe IVA ]]</f>
        <v>#VALUE!</v>
      </c>
      <c r="V1699" s="134" t="e">
        <f>Tabla13[[#This Row],[Importe de adjudicación (IVA INCLUIDO)]]</f>
        <v>#VALUE!</v>
      </c>
      <c r="W1699" s="137"/>
    </row>
    <row r="1700" spans="19:23">
      <c r="S1700" s="203" t="e">
        <f>Tabla13[[#This Row],[Título del contrato]]&amp;Tabla13[[#This Row],[Nº Expediente de la plataforma de contratación]]</f>
        <v>#VALUE!</v>
      </c>
      <c r="T1700" s="208" t="e">
        <f>Tabla13[[#This Row],[Nº Expediente de la plataforma de contratación]]</f>
        <v>#VALUE!</v>
      </c>
      <c r="U1700" s="134" t="e">
        <f>Tabla13[[#This Row],[Importe IVA ]]</f>
        <v>#VALUE!</v>
      </c>
      <c r="V1700" s="134" t="e">
        <f>Tabla13[[#This Row],[Importe de adjudicación (IVA INCLUIDO)]]</f>
        <v>#VALUE!</v>
      </c>
      <c r="W1700" s="137"/>
    </row>
    <row r="1701" spans="19:23">
      <c r="S1701" s="203" t="e">
        <f>Tabla13[[#This Row],[Título del contrato]]&amp;Tabla13[[#This Row],[Nº Expediente de la plataforma de contratación]]</f>
        <v>#VALUE!</v>
      </c>
      <c r="T1701" s="208" t="e">
        <f>Tabla13[[#This Row],[Nº Expediente de la plataforma de contratación]]</f>
        <v>#VALUE!</v>
      </c>
      <c r="U1701" s="134" t="e">
        <f>Tabla13[[#This Row],[Importe IVA ]]</f>
        <v>#VALUE!</v>
      </c>
      <c r="V1701" s="134" t="e">
        <f>Tabla13[[#This Row],[Importe de adjudicación (IVA INCLUIDO)]]</f>
        <v>#VALUE!</v>
      </c>
      <c r="W1701" s="137"/>
    </row>
    <row r="1702" spans="19:23">
      <c r="S1702" s="203" t="e">
        <f>Tabla13[[#This Row],[Título del contrato]]&amp;Tabla13[[#This Row],[Nº Expediente de la plataforma de contratación]]</f>
        <v>#VALUE!</v>
      </c>
      <c r="T1702" s="208" t="e">
        <f>Tabla13[[#This Row],[Nº Expediente de la plataforma de contratación]]</f>
        <v>#VALUE!</v>
      </c>
      <c r="U1702" s="134" t="e">
        <f>Tabla13[[#This Row],[Importe IVA ]]</f>
        <v>#VALUE!</v>
      </c>
      <c r="V1702" s="134" t="e">
        <f>Tabla13[[#This Row],[Importe de adjudicación (IVA INCLUIDO)]]</f>
        <v>#VALUE!</v>
      </c>
      <c r="W1702" s="137"/>
    </row>
    <row r="1703" spans="19:23">
      <c r="S1703" s="203" t="e">
        <f>Tabla13[[#This Row],[Título del contrato]]&amp;Tabla13[[#This Row],[Nº Expediente de la plataforma de contratación]]</f>
        <v>#VALUE!</v>
      </c>
      <c r="T1703" s="208" t="e">
        <f>Tabla13[[#This Row],[Nº Expediente de la plataforma de contratación]]</f>
        <v>#VALUE!</v>
      </c>
      <c r="U1703" s="134" t="e">
        <f>Tabla13[[#This Row],[Importe IVA ]]</f>
        <v>#VALUE!</v>
      </c>
      <c r="V1703" s="134" t="e">
        <f>Tabla13[[#This Row],[Importe de adjudicación (IVA INCLUIDO)]]</f>
        <v>#VALUE!</v>
      </c>
      <c r="W1703" s="137"/>
    </row>
    <row r="1704" spans="19:23">
      <c r="S1704" s="203" t="e">
        <f>Tabla13[[#This Row],[Título del contrato]]&amp;Tabla13[[#This Row],[Nº Expediente de la plataforma de contratación]]</f>
        <v>#VALUE!</v>
      </c>
      <c r="T1704" s="208" t="e">
        <f>Tabla13[[#This Row],[Nº Expediente de la plataforma de contratación]]</f>
        <v>#VALUE!</v>
      </c>
      <c r="U1704" s="134" t="e">
        <f>Tabla13[[#This Row],[Importe IVA ]]</f>
        <v>#VALUE!</v>
      </c>
      <c r="V1704" s="134" t="e">
        <f>Tabla13[[#This Row],[Importe de adjudicación (IVA INCLUIDO)]]</f>
        <v>#VALUE!</v>
      </c>
      <c r="W1704" s="137"/>
    </row>
    <row r="1705" spans="19:23">
      <c r="S1705" s="203" t="e">
        <f>Tabla13[[#This Row],[Título del contrato]]&amp;Tabla13[[#This Row],[Nº Expediente de la plataforma de contratación]]</f>
        <v>#VALUE!</v>
      </c>
      <c r="T1705" s="208" t="e">
        <f>Tabla13[[#This Row],[Nº Expediente de la plataforma de contratación]]</f>
        <v>#VALUE!</v>
      </c>
      <c r="U1705" s="134" t="e">
        <f>Tabla13[[#This Row],[Importe IVA ]]</f>
        <v>#VALUE!</v>
      </c>
      <c r="V1705" s="134" t="e">
        <f>Tabla13[[#This Row],[Importe de adjudicación (IVA INCLUIDO)]]</f>
        <v>#VALUE!</v>
      </c>
      <c r="W1705" s="137"/>
    </row>
    <row r="1706" spans="19:23">
      <c r="S1706" s="203" t="e">
        <f>Tabla13[[#This Row],[Título del contrato]]&amp;Tabla13[[#This Row],[Nº Expediente de la plataforma de contratación]]</f>
        <v>#VALUE!</v>
      </c>
      <c r="T1706" s="208" t="e">
        <f>Tabla13[[#This Row],[Nº Expediente de la plataforma de contratación]]</f>
        <v>#VALUE!</v>
      </c>
      <c r="U1706" s="134" t="e">
        <f>Tabla13[[#This Row],[Importe IVA ]]</f>
        <v>#VALUE!</v>
      </c>
      <c r="V1706" s="134" t="e">
        <f>Tabla13[[#This Row],[Importe de adjudicación (IVA INCLUIDO)]]</f>
        <v>#VALUE!</v>
      </c>
      <c r="W1706" s="137"/>
    </row>
    <row r="1707" spans="19:23">
      <c r="S1707" s="203" t="e">
        <f>Tabla13[[#This Row],[Título del contrato]]&amp;Tabla13[[#This Row],[Nº Expediente de la plataforma de contratación]]</f>
        <v>#VALUE!</v>
      </c>
      <c r="T1707" s="208" t="e">
        <f>Tabla13[[#This Row],[Nº Expediente de la plataforma de contratación]]</f>
        <v>#VALUE!</v>
      </c>
      <c r="U1707" s="134" t="e">
        <f>Tabla13[[#This Row],[Importe IVA ]]</f>
        <v>#VALUE!</v>
      </c>
      <c r="V1707" s="134" t="e">
        <f>Tabla13[[#This Row],[Importe de adjudicación (IVA INCLUIDO)]]</f>
        <v>#VALUE!</v>
      </c>
      <c r="W1707" s="137"/>
    </row>
    <row r="1708" spans="19:23">
      <c r="S1708" s="203" t="e">
        <f>Tabla13[[#This Row],[Título del contrato]]&amp;Tabla13[[#This Row],[Nº Expediente de la plataforma de contratación]]</f>
        <v>#VALUE!</v>
      </c>
      <c r="T1708" s="208" t="e">
        <f>Tabla13[[#This Row],[Nº Expediente de la plataforma de contratación]]</f>
        <v>#VALUE!</v>
      </c>
      <c r="U1708" s="134" t="e">
        <f>Tabla13[[#This Row],[Importe IVA ]]</f>
        <v>#VALUE!</v>
      </c>
      <c r="V1708" s="134" t="e">
        <f>Tabla13[[#This Row],[Importe de adjudicación (IVA INCLUIDO)]]</f>
        <v>#VALUE!</v>
      </c>
      <c r="W1708" s="137"/>
    </row>
    <row r="1709" spans="19:23">
      <c r="S1709" s="203" t="e">
        <f>Tabla13[[#This Row],[Título del contrato]]&amp;Tabla13[[#This Row],[Nº Expediente de la plataforma de contratación]]</f>
        <v>#VALUE!</v>
      </c>
      <c r="T1709" s="208" t="e">
        <f>Tabla13[[#This Row],[Nº Expediente de la plataforma de contratación]]</f>
        <v>#VALUE!</v>
      </c>
      <c r="U1709" s="134" t="e">
        <f>Tabla13[[#This Row],[Importe IVA ]]</f>
        <v>#VALUE!</v>
      </c>
      <c r="V1709" s="134" t="e">
        <f>Tabla13[[#This Row],[Importe de adjudicación (IVA INCLUIDO)]]</f>
        <v>#VALUE!</v>
      </c>
      <c r="W1709" s="137"/>
    </row>
    <row r="1710" spans="19:23">
      <c r="S1710" s="203" t="e">
        <f>Tabla13[[#This Row],[Título del contrato]]&amp;Tabla13[[#This Row],[Nº Expediente de la plataforma de contratación]]</f>
        <v>#VALUE!</v>
      </c>
      <c r="T1710" s="208" t="e">
        <f>Tabla13[[#This Row],[Nº Expediente de la plataforma de contratación]]</f>
        <v>#VALUE!</v>
      </c>
      <c r="U1710" s="134" t="e">
        <f>Tabla13[[#This Row],[Importe IVA ]]</f>
        <v>#VALUE!</v>
      </c>
      <c r="V1710" s="134" t="e">
        <f>Tabla13[[#This Row],[Importe de adjudicación (IVA INCLUIDO)]]</f>
        <v>#VALUE!</v>
      </c>
      <c r="W1710" s="137"/>
    </row>
    <row r="1711" spans="19:23">
      <c r="S1711" s="203" t="e">
        <f>Tabla13[[#This Row],[Título del contrato]]&amp;Tabla13[[#This Row],[Nº Expediente de la plataforma de contratación]]</f>
        <v>#VALUE!</v>
      </c>
      <c r="T1711" s="208" t="e">
        <f>Tabla13[[#This Row],[Nº Expediente de la plataforma de contratación]]</f>
        <v>#VALUE!</v>
      </c>
      <c r="U1711" s="134" t="e">
        <f>Tabla13[[#This Row],[Importe IVA ]]</f>
        <v>#VALUE!</v>
      </c>
      <c r="V1711" s="134" t="e">
        <f>Tabla13[[#This Row],[Importe de adjudicación (IVA INCLUIDO)]]</f>
        <v>#VALUE!</v>
      </c>
      <c r="W1711" s="137"/>
    </row>
    <row r="1712" spans="19:23">
      <c r="S1712" s="203" t="e">
        <f>Tabla13[[#This Row],[Título del contrato]]&amp;Tabla13[[#This Row],[Nº Expediente de la plataforma de contratación]]</f>
        <v>#VALUE!</v>
      </c>
      <c r="T1712" s="208" t="e">
        <f>Tabla13[[#This Row],[Nº Expediente de la plataforma de contratación]]</f>
        <v>#VALUE!</v>
      </c>
      <c r="U1712" s="134" t="e">
        <f>Tabla13[[#This Row],[Importe IVA ]]</f>
        <v>#VALUE!</v>
      </c>
      <c r="V1712" s="134" t="e">
        <f>Tabla13[[#This Row],[Importe de adjudicación (IVA INCLUIDO)]]</f>
        <v>#VALUE!</v>
      </c>
      <c r="W1712" s="137"/>
    </row>
    <row r="1713" spans="19:23">
      <c r="S1713" s="203" t="e">
        <f>Tabla13[[#This Row],[Título del contrato]]&amp;Tabla13[[#This Row],[Nº Expediente de la plataforma de contratación]]</f>
        <v>#VALUE!</v>
      </c>
      <c r="T1713" s="208" t="e">
        <f>Tabla13[[#This Row],[Nº Expediente de la plataforma de contratación]]</f>
        <v>#VALUE!</v>
      </c>
      <c r="U1713" s="134" t="e">
        <f>Tabla13[[#This Row],[Importe IVA ]]</f>
        <v>#VALUE!</v>
      </c>
      <c r="V1713" s="134" t="e">
        <f>Tabla13[[#This Row],[Importe de adjudicación (IVA INCLUIDO)]]</f>
        <v>#VALUE!</v>
      </c>
      <c r="W1713" s="137"/>
    </row>
    <row r="1714" spans="19:23">
      <c r="S1714" s="203" t="e">
        <f>Tabla13[[#This Row],[Título del contrato]]&amp;Tabla13[[#This Row],[Nº Expediente de la plataforma de contratación]]</f>
        <v>#VALUE!</v>
      </c>
      <c r="T1714" s="208" t="e">
        <f>Tabla13[[#This Row],[Nº Expediente de la plataforma de contratación]]</f>
        <v>#VALUE!</v>
      </c>
      <c r="U1714" s="134" t="e">
        <f>Tabla13[[#This Row],[Importe IVA ]]</f>
        <v>#VALUE!</v>
      </c>
      <c r="V1714" s="134" t="e">
        <f>Tabla13[[#This Row],[Importe de adjudicación (IVA INCLUIDO)]]</f>
        <v>#VALUE!</v>
      </c>
      <c r="W1714" s="137"/>
    </row>
    <row r="1715" spans="19:23">
      <c r="S1715" s="203" t="e">
        <f>Tabla13[[#This Row],[Título del contrato]]&amp;Tabla13[[#This Row],[Nº Expediente de la plataforma de contratación]]</f>
        <v>#VALUE!</v>
      </c>
      <c r="T1715" s="208" t="e">
        <f>Tabla13[[#This Row],[Nº Expediente de la plataforma de contratación]]</f>
        <v>#VALUE!</v>
      </c>
      <c r="U1715" s="134" t="e">
        <f>Tabla13[[#This Row],[Importe IVA ]]</f>
        <v>#VALUE!</v>
      </c>
      <c r="V1715" s="134" t="e">
        <f>Tabla13[[#This Row],[Importe de adjudicación (IVA INCLUIDO)]]</f>
        <v>#VALUE!</v>
      </c>
      <c r="W1715" s="137"/>
    </row>
    <row r="1716" spans="19:23">
      <c r="S1716" s="203" t="e">
        <f>Tabla13[[#This Row],[Título del contrato]]&amp;Tabla13[[#This Row],[Nº Expediente de la plataforma de contratación]]</f>
        <v>#VALUE!</v>
      </c>
      <c r="T1716" s="208" t="e">
        <f>Tabla13[[#This Row],[Nº Expediente de la plataforma de contratación]]</f>
        <v>#VALUE!</v>
      </c>
      <c r="U1716" s="134" t="e">
        <f>Tabla13[[#This Row],[Importe IVA ]]</f>
        <v>#VALUE!</v>
      </c>
      <c r="V1716" s="134" t="e">
        <f>Tabla13[[#This Row],[Importe de adjudicación (IVA INCLUIDO)]]</f>
        <v>#VALUE!</v>
      </c>
      <c r="W1716" s="137"/>
    </row>
    <row r="1717" spans="19:23">
      <c r="S1717" s="203" t="e">
        <f>Tabla13[[#This Row],[Título del contrato]]&amp;Tabla13[[#This Row],[Nº Expediente de la plataforma de contratación]]</f>
        <v>#VALUE!</v>
      </c>
      <c r="T1717" s="208" t="e">
        <f>Tabla13[[#This Row],[Nº Expediente de la plataforma de contratación]]</f>
        <v>#VALUE!</v>
      </c>
      <c r="U1717" s="134" t="e">
        <f>Tabla13[[#This Row],[Importe IVA ]]</f>
        <v>#VALUE!</v>
      </c>
      <c r="V1717" s="134" t="e">
        <f>Tabla13[[#This Row],[Importe de adjudicación (IVA INCLUIDO)]]</f>
        <v>#VALUE!</v>
      </c>
      <c r="W1717" s="137"/>
    </row>
    <row r="1718" spans="19:23">
      <c r="S1718" s="203" t="e">
        <f>Tabla13[[#This Row],[Título del contrato]]&amp;Tabla13[[#This Row],[Nº Expediente de la plataforma de contratación]]</f>
        <v>#VALUE!</v>
      </c>
      <c r="T1718" s="208" t="e">
        <f>Tabla13[[#This Row],[Nº Expediente de la plataforma de contratación]]</f>
        <v>#VALUE!</v>
      </c>
      <c r="U1718" s="134" t="e">
        <f>Tabla13[[#This Row],[Importe IVA ]]</f>
        <v>#VALUE!</v>
      </c>
      <c r="V1718" s="134" t="e">
        <f>Tabla13[[#This Row],[Importe de adjudicación (IVA INCLUIDO)]]</f>
        <v>#VALUE!</v>
      </c>
      <c r="W1718" s="137"/>
    </row>
    <row r="1719" spans="19:23">
      <c r="S1719" s="203" t="e">
        <f>Tabla13[[#This Row],[Título del contrato]]&amp;Tabla13[[#This Row],[Nº Expediente de la plataforma de contratación]]</f>
        <v>#VALUE!</v>
      </c>
      <c r="T1719" s="208" t="e">
        <f>Tabla13[[#This Row],[Nº Expediente de la plataforma de contratación]]</f>
        <v>#VALUE!</v>
      </c>
      <c r="U1719" s="134" t="e">
        <f>Tabla13[[#This Row],[Importe IVA ]]</f>
        <v>#VALUE!</v>
      </c>
      <c r="V1719" s="134" t="e">
        <f>Tabla13[[#This Row],[Importe de adjudicación (IVA INCLUIDO)]]</f>
        <v>#VALUE!</v>
      </c>
      <c r="W1719" s="137"/>
    </row>
    <row r="1720" spans="19:23">
      <c r="S1720" s="203" t="e">
        <f>Tabla13[[#This Row],[Título del contrato]]&amp;Tabla13[[#This Row],[Nº Expediente de la plataforma de contratación]]</f>
        <v>#VALUE!</v>
      </c>
      <c r="T1720" s="208" t="e">
        <f>Tabla13[[#This Row],[Nº Expediente de la plataforma de contratación]]</f>
        <v>#VALUE!</v>
      </c>
      <c r="U1720" s="134" t="e">
        <f>Tabla13[[#This Row],[Importe IVA ]]</f>
        <v>#VALUE!</v>
      </c>
      <c r="V1720" s="134" t="e">
        <f>Tabla13[[#This Row],[Importe de adjudicación (IVA INCLUIDO)]]</f>
        <v>#VALUE!</v>
      </c>
      <c r="W1720" s="137"/>
    </row>
    <row r="1721" spans="19:23">
      <c r="S1721" s="203" t="e">
        <f>Tabla13[[#This Row],[Título del contrato]]&amp;Tabla13[[#This Row],[Nº Expediente de la plataforma de contratación]]</f>
        <v>#VALUE!</v>
      </c>
      <c r="T1721" s="208" t="e">
        <f>Tabla13[[#This Row],[Nº Expediente de la plataforma de contratación]]</f>
        <v>#VALUE!</v>
      </c>
      <c r="U1721" s="134" t="e">
        <f>Tabla13[[#This Row],[Importe IVA ]]</f>
        <v>#VALUE!</v>
      </c>
      <c r="V1721" s="134" t="e">
        <f>Tabla13[[#This Row],[Importe de adjudicación (IVA INCLUIDO)]]</f>
        <v>#VALUE!</v>
      </c>
      <c r="W1721" s="137"/>
    </row>
    <row r="1722" spans="19:23">
      <c r="S1722" s="203" t="e">
        <f>Tabla13[[#This Row],[Título del contrato]]&amp;Tabla13[[#This Row],[Nº Expediente de la plataforma de contratación]]</f>
        <v>#VALUE!</v>
      </c>
      <c r="T1722" s="208" t="e">
        <f>Tabla13[[#This Row],[Nº Expediente de la plataforma de contratación]]</f>
        <v>#VALUE!</v>
      </c>
      <c r="U1722" s="134" t="e">
        <f>Tabla13[[#This Row],[Importe IVA ]]</f>
        <v>#VALUE!</v>
      </c>
      <c r="V1722" s="134" t="e">
        <f>Tabla13[[#This Row],[Importe de adjudicación (IVA INCLUIDO)]]</f>
        <v>#VALUE!</v>
      </c>
      <c r="W1722" s="137"/>
    </row>
    <row r="1723" spans="19:23">
      <c r="S1723" s="203" t="e">
        <f>Tabla13[[#This Row],[Título del contrato]]&amp;Tabla13[[#This Row],[Nº Expediente de la plataforma de contratación]]</f>
        <v>#VALUE!</v>
      </c>
      <c r="T1723" s="208" t="e">
        <f>Tabla13[[#This Row],[Nº Expediente de la plataforma de contratación]]</f>
        <v>#VALUE!</v>
      </c>
      <c r="U1723" s="134" t="e">
        <f>Tabla13[[#This Row],[Importe IVA ]]</f>
        <v>#VALUE!</v>
      </c>
      <c r="V1723" s="134" t="e">
        <f>Tabla13[[#This Row],[Importe de adjudicación (IVA INCLUIDO)]]</f>
        <v>#VALUE!</v>
      </c>
      <c r="W1723" s="137"/>
    </row>
    <row r="1724" spans="19:23">
      <c r="S1724" s="203" t="e">
        <f>Tabla13[[#This Row],[Título del contrato]]&amp;Tabla13[[#This Row],[Nº Expediente de la plataforma de contratación]]</f>
        <v>#VALUE!</v>
      </c>
      <c r="T1724" s="208" t="e">
        <f>Tabla13[[#This Row],[Nº Expediente de la plataforma de contratación]]</f>
        <v>#VALUE!</v>
      </c>
      <c r="U1724" s="134" t="e">
        <f>Tabla13[[#This Row],[Importe IVA ]]</f>
        <v>#VALUE!</v>
      </c>
      <c r="V1724" s="134" t="e">
        <f>Tabla13[[#This Row],[Importe de adjudicación (IVA INCLUIDO)]]</f>
        <v>#VALUE!</v>
      </c>
      <c r="W1724" s="137"/>
    </row>
    <row r="1725" spans="19:23">
      <c r="S1725" s="203" t="e">
        <f>Tabla13[[#This Row],[Título del contrato]]&amp;Tabla13[[#This Row],[Nº Expediente de la plataforma de contratación]]</f>
        <v>#VALUE!</v>
      </c>
      <c r="T1725" s="208" t="e">
        <f>Tabla13[[#This Row],[Nº Expediente de la plataforma de contratación]]</f>
        <v>#VALUE!</v>
      </c>
      <c r="U1725" s="134" t="e">
        <f>Tabla13[[#This Row],[Importe IVA ]]</f>
        <v>#VALUE!</v>
      </c>
      <c r="V1725" s="134" t="e">
        <f>Tabla13[[#This Row],[Importe de adjudicación (IVA INCLUIDO)]]</f>
        <v>#VALUE!</v>
      </c>
      <c r="W1725" s="137"/>
    </row>
    <row r="1726" spans="19:23">
      <c r="S1726" s="203" t="e">
        <f>Tabla13[[#This Row],[Título del contrato]]&amp;Tabla13[[#This Row],[Nº Expediente de la plataforma de contratación]]</f>
        <v>#VALUE!</v>
      </c>
      <c r="T1726" s="208" t="e">
        <f>Tabla13[[#This Row],[Nº Expediente de la plataforma de contratación]]</f>
        <v>#VALUE!</v>
      </c>
      <c r="U1726" s="134" t="e">
        <f>Tabla13[[#This Row],[Importe IVA ]]</f>
        <v>#VALUE!</v>
      </c>
      <c r="V1726" s="134" t="e">
        <f>Tabla13[[#This Row],[Importe de adjudicación (IVA INCLUIDO)]]</f>
        <v>#VALUE!</v>
      </c>
      <c r="W1726" s="137"/>
    </row>
    <row r="1727" spans="19:23">
      <c r="S1727" s="203" t="e">
        <f>Tabla13[[#This Row],[Título del contrato]]&amp;Tabla13[[#This Row],[Nº Expediente de la plataforma de contratación]]</f>
        <v>#VALUE!</v>
      </c>
      <c r="T1727" s="208" t="e">
        <f>Tabla13[[#This Row],[Nº Expediente de la plataforma de contratación]]</f>
        <v>#VALUE!</v>
      </c>
      <c r="U1727" s="134" t="e">
        <f>Tabla13[[#This Row],[Importe IVA ]]</f>
        <v>#VALUE!</v>
      </c>
      <c r="V1727" s="134" t="e">
        <f>Tabla13[[#This Row],[Importe de adjudicación (IVA INCLUIDO)]]</f>
        <v>#VALUE!</v>
      </c>
      <c r="W1727" s="137"/>
    </row>
    <row r="1728" spans="19:23">
      <c r="S1728" s="203" t="e">
        <f>Tabla13[[#This Row],[Título del contrato]]&amp;Tabla13[[#This Row],[Nº Expediente de la plataforma de contratación]]</f>
        <v>#VALUE!</v>
      </c>
      <c r="T1728" s="208" t="e">
        <f>Tabla13[[#This Row],[Nº Expediente de la plataforma de contratación]]</f>
        <v>#VALUE!</v>
      </c>
      <c r="U1728" s="134" t="e">
        <f>Tabla13[[#This Row],[Importe IVA ]]</f>
        <v>#VALUE!</v>
      </c>
      <c r="V1728" s="134" t="e">
        <f>Tabla13[[#This Row],[Importe de adjudicación (IVA INCLUIDO)]]</f>
        <v>#VALUE!</v>
      </c>
      <c r="W1728" s="137"/>
    </row>
    <row r="1729" spans="19:23">
      <c r="S1729" s="203" t="e">
        <f>Tabla13[[#This Row],[Título del contrato]]&amp;Tabla13[[#This Row],[Nº Expediente de la plataforma de contratación]]</f>
        <v>#VALUE!</v>
      </c>
      <c r="T1729" s="208" t="e">
        <f>Tabla13[[#This Row],[Nº Expediente de la plataforma de contratación]]</f>
        <v>#VALUE!</v>
      </c>
      <c r="U1729" s="134" t="e">
        <f>Tabla13[[#This Row],[Importe IVA ]]</f>
        <v>#VALUE!</v>
      </c>
      <c r="V1729" s="134" t="e">
        <f>Tabla13[[#This Row],[Importe de adjudicación (IVA INCLUIDO)]]</f>
        <v>#VALUE!</v>
      </c>
      <c r="W1729" s="137"/>
    </row>
    <row r="1730" spans="19:23">
      <c r="S1730" s="203" t="e">
        <f>Tabla13[[#This Row],[Título del contrato]]&amp;Tabla13[[#This Row],[Nº Expediente de la plataforma de contratación]]</f>
        <v>#VALUE!</v>
      </c>
      <c r="T1730" s="208" t="e">
        <f>Tabla13[[#This Row],[Nº Expediente de la plataforma de contratación]]</f>
        <v>#VALUE!</v>
      </c>
      <c r="U1730" s="134" t="e">
        <f>Tabla13[[#This Row],[Importe IVA ]]</f>
        <v>#VALUE!</v>
      </c>
      <c r="V1730" s="134" t="e">
        <f>Tabla13[[#This Row],[Importe de adjudicación (IVA INCLUIDO)]]</f>
        <v>#VALUE!</v>
      </c>
      <c r="W1730" s="137"/>
    </row>
    <row r="1731" spans="19:23">
      <c r="S1731" s="203" t="e">
        <f>Tabla13[[#This Row],[Título del contrato]]&amp;Tabla13[[#This Row],[Nº Expediente de la plataforma de contratación]]</f>
        <v>#VALUE!</v>
      </c>
      <c r="T1731" s="208" t="e">
        <f>Tabla13[[#This Row],[Nº Expediente de la plataforma de contratación]]</f>
        <v>#VALUE!</v>
      </c>
      <c r="U1731" s="134" t="e">
        <f>Tabla13[[#This Row],[Importe IVA ]]</f>
        <v>#VALUE!</v>
      </c>
      <c r="V1731" s="134" t="e">
        <f>Tabla13[[#This Row],[Importe de adjudicación (IVA INCLUIDO)]]</f>
        <v>#VALUE!</v>
      </c>
      <c r="W1731" s="137"/>
    </row>
    <row r="1732" spans="19:23">
      <c r="S1732" s="203" t="e">
        <f>Tabla13[[#This Row],[Título del contrato]]&amp;Tabla13[[#This Row],[Nº Expediente de la plataforma de contratación]]</f>
        <v>#VALUE!</v>
      </c>
      <c r="T1732" s="208" t="e">
        <f>Tabla13[[#This Row],[Nº Expediente de la plataforma de contratación]]</f>
        <v>#VALUE!</v>
      </c>
      <c r="U1732" s="134" t="e">
        <f>Tabla13[[#This Row],[Importe IVA ]]</f>
        <v>#VALUE!</v>
      </c>
      <c r="V1732" s="134" t="e">
        <f>Tabla13[[#This Row],[Importe de adjudicación (IVA INCLUIDO)]]</f>
        <v>#VALUE!</v>
      </c>
      <c r="W1732" s="137"/>
    </row>
    <row r="1733" spans="19:23">
      <c r="S1733" s="203" t="e">
        <f>Tabla13[[#This Row],[Título del contrato]]&amp;Tabla13[[#This Row],[Nº Expediente de la plataforma de contratación]]</f>
        <v>#VALUE!</v>
      </c>
      <c r="T1733" s="208" t="e">
        <f>Tabla13[[#This Row],[Nº Expediente de la plataforma de contratación]]</f>
        <v>#VALUE!</v>
      </c>
      <c r="U1733" s="134" t="e">
        <f>Tabla13[[#This Row],[Importe IVA ]]</f>
        <v>#VALUE!</v>
      </c>
      <c r="V1733" s="134" t="e">
        <f>Tabla13[[#This Row],[Importe de adjudicación (IVA INCLUIDO)]]</f>
        <v>#VALUE!</v>
      </c>
      <c r="W1733" s="137"/>
    </row>
    <row r="1734" spans="19:23">
      <c r="S1734" s="203" t="e">
        <f>Tabla13[[#This Row],[Título del contrato]]&amp;Tabla13[[#This Row],[Nº Expediente de la plataforma de contratación]]</f>
        <v>#VALUE!</v>
      </c>
      <c r="T1734" s="208" t="e">
        <f>Tabla13[[#This Row],[Nº Expediente de la plataforma de contratación]]</f>
        <v>#VALUE!</v>
      </c>
      <c r="U1734" s="134" t="e">
        <f>Tabla13[[#This Row],[Importe IVA ]]</f>
        <v>#VALUE!</v>
      </c>
      <c r="V1734" s="134" t="e">
        <f>Tabla13[[#This Row],[Importe de adjudicación (IVA INCLUIDO)]]</f>
        <v>#VALUE!</v>
      </c>
      <c r="W1734" s="137"/>
    </row>
    <row r="1735" spans="19:23">
      <c r="S1735" s="203" t="e">
        <f>Tabla13[[#This Row],[Título del contrato]]&amp;Tabla13[[#This Row],[Nº Expediente de la plataforma de contratación]]</f>
        <v>#VALUE!</v>
      </c>
      <c r="T1735" s="208" t="e">
        <f>Tabla13[[#This Row],[Nº Expediente de la plataforma de contratación]]</f>
        <v>#VALUE!</v>
      </c>
      <c r="U1735" s="134" t="e">
        <f>Tabla13[[#This Row],[Importe IVA ]]</f>
        <v>#VALUE!</v>
      </c>
      <c r="V1735" s="134" t="e">
        <f>Tabla13[[#This Row],[Importe de adjudicación (IVA INCLUIDO)]]</f>
        <v>#VALUE!</v>
      </c>
      <c r="W1735" s="137"/>
    </row>
    <row r="1736" spans="19:23">
      <c r="S1736" s="203" t="e">
        <f>Tabla13[[#This Row],[Título del contrato]]&amp;Tabla13[[#This Row],[Nº Expediente de la plataforma de contratación]]</f>
        <v>#VALUE!</v>
      </c>
      <c r="T1736" s="208" t="e">
        <f>Tabla13[[#This Row],[Nº Expediente de la plataforma de contratación]]</f>
        <v>#VALUE!</v>
      </c>
      <c r="U1736" s="134" t="e">
        <f>Tabla13[[#This Row],[Importe IVA ]]</f>
        <v>#VALUE!</v>
      </c>
      <c r="V1736" s="134" t="e">
        <f>Tabla13[[#This Row],[Importe de adjudicación (IVA INCLUIDO)]]</f>
        <v>#VALUE!</v>
      </c>
      <c r="W1736" s="137"/>
    </row>
    <row r="1737" spans="19:23">
      <c r="S1737" s="203" t="e">
        <f>Tabla13[[#This Row],[Título del contrato]]&amp;Tabla13[[#This Row],[Nº Expediente de la plataforma de contratación]]</f>
        <v>#VALUE!</v>
      </c>
      <c r="T1737" s="208" t="e">
        <f>Tabla13[[#This Row],[Nº Expediente de la plataforma de contratación]]</f>
        <v>#VALUE!</v>
      </c>
      <c r="U1737" s="134" t="e">
        <f>Tabla13[[#This Row],[Importe IVA ]]</f>
        <v>#VALUE!</v>
      </c>
      <c r="V1737" s="134" t="e">
        <f>Tabla13[[#This Row],[Importe de adjudicación (IVA INCLUIDO)]]</f>
        <v>#VALUE!</v>
      </c>
      <c r="W1737" s="137"/>
    </row>
    <row r="1738" spans="19:23">
      <c r="S1738" s="203" t="e">
        <f>Tabla13[[#This Row],[Título del contrato]]&amp;Tabla13[[#This Row],[Nº Expediente de la plataforma de contratación]]</f>
        <v>#VALUE!</v>
      </c>
      <c r="T1738" s="208" t="e">
        <f>Tabla13[[#This Row],[Nº Expediente de la plataforma de contratación]]</f>
        <v>#VALUE!</v>
      </c>
      <c r="U1738" s="134" t="e">
        <f>Tabla13[[#This Row],[Importe IVA ]]</f>
        <v>#VALUE!</v>
      </c>
      <c r="V1738" s="134" t="e">
        <f>Tabla13[[#This Row],[Importe de adjudicación (IVA INCLUIDO)]]</f>
        <v>#VALUE!</v>
      </c>
      <c r="W1738" s="137"/>
    </row>
    <row r="1739" spans="19:23">
      <c r="S1739" s="203" t="e">
        <f>Tabla13[[#This Row],[Título del contrato]]&amp;Tabla13[[#This Row],[Nº Expediente de la plataforma de contratación]]</f>
        <v>#VALUE!</v>
      </c>
      <c r="T1739" s="208" t="e">
        <f>Tabla13[[#This Row],[Nº Expediente de la plataforma de contratación]]</f>
        <v>#VALUE!</v>
      </c>
      <c r="U1739" s="134" t="e">
        <f>Tabla13[[#This Row],[Importe IVA ]]</f>
        <v>#VALUE!</v>
      </c>
      <c r="V1739" s="134" t="e">
        <f>Tabla13[[#This Row],[Importe de adjudicación (IVA INCLUIDO)]]</f>
        <v>#VALUE!</v>
      </c>
      <c r="W1739" s="137"/>
    </row>
    <row r="1740" spans="19:23">
      <c r="S1740" s="203" t="e">
        <f>Tabla13[[#This Row],[Título del contrato]]&amp;Tabla13[[#This Row],[Nº Expediente de la plataforma de contratación]]</f>
        <v>#VALUE!</v>
      </c>
      <c r="T1740" s="208" t="e">
        <f>Tabla13[[#This Row],[Nº Expediente de la plataforma de contratación]]</f>
        <v>#VALUE!</v>
      </c>
      <c r="U1740" s="134" t="e">
        <f>Tabla13[[#This Row],[Importe IVA ]]</f>
        <v>#VALUE!</v>
      </c>
      <c r="V1740" s="134" t="e">
        <f>Tabla13[[#This Row],[Importe de adjudicación (IVA INCLUIDO)]]</f>
        <v>#VALUE!</v>
      </c>
      <c r="W1740" s="137"/>
    </row>
    <row r="1741" spans="19:23">
      <c r="S1741" s="203" t="e">
        <f>Tabla13[[#This Row],[Título del contrato]]&amp;Tabla13[[#This Row],[Nº Expediente de la plataforma de contratación]]</f>
        <v>#VALUE!</v>
      </c>
      <c r="T1741" s="208" t="e">
        <f>Tabla13[[#This Row],[Nº Expediente de la plataforma de contratación]]</f>
        <v>#VALUE!</v>
      </c>
      <c r="U1741" s="134" t="e">
        <f>Tabla13[[#This Row],[Importe IVA ]]</f>
        <v>#VALUE!</v>
      </c>
      <c r="V1741" s="134" t="e">
        <f>Tabla13[[#This Row],[Importe de adjudicación (IVA INCLUIDO)]]</f>
        <v>#VALUE!</v>
      </c>
      <c r="W1741" s="137"/>
    </row>
    <row r="1742" spans="19:23">
      <c r="S1742" s="203" t="e">
        <f>Tabla13[[#This Row],[Título del contrato]]&amp;Tabla13[[#This Row],[Nº Expediente de la plataforma de contratación]]</f>
        <v>#VALUE!</v>
      </c>
      <c r="T1742" s="208" t="e">
        <f>Tabla13[[#This Row],[Nº Expediente de la plataforma de contratación]]</f>
        <v>#VALUE!</v>
      </c>
      <c r="U1742" s="134" t="e">
        <f>Tabla13[[#This Row],[Importe IVA ]]</f>
        <v>#VALUE!</v>
      </c>
      <c r="V1742" s="134" t="e">
        <f>Tabla13[[#This Row],[Importe de adjudicación (IVA INCLUIDO)]]</f>
        <v>#VALUE!</v>
      </c>
      <c r="W1742" s="137"/>
    </row>
    <row r="1743" spans="19:23">
      <c r="S1743" s="203" t="e">
        <f>Tabla13[[#This Row],[Título del contrato]]&amp;Tabla13[[#This Row],[Nº Expediente de la plataforma de contratación]]</f>
        <v>#VALUE!</v>
      </c>
      <c r="T1743" s="208" t="e">
        <f>Tabla13[[#This Row],[Nº Expediente de la plataforma de contratación]]</f>
        <v>#VALUE!</v>
      </c>
      <c r="U1743" s="134" t="e">
        <f>Tabla13[[#This Row],[Importe IVA ]]</f>
        <v>#VALUE!</v>
      </c>
      <c r="V1743" s="134" t="e">
        <f>Tabla13[[#This Row],[Importe de adjudicación (IVA INCLUIDO)]]</f>
        <v>#VALUE!</v>
      </c>
      <c r="W1743" s="137"/>
    </row>
    <row r="1744" spans="19:23">
      <c r="S1744" s="203" t="e">
        <f>Tabla13[[#This Row],[Título del contrato]]&amp;Tabla13[[#This Row],[Nº Expediente de la plataforma de contratación]]</f>
        <v>#VALUE!</v>
      </c>
      <c r="T1744" s="208" t="e">
        <f>Tabla13[[#This Row],[Nº Expediente de la plataforma de contratación]]</f>
        <v>#VALUE!</v>
      </c>
      <c r="U1744" s="134" t="e">
        <f>Tabla13[[#This Row],[Importe IVA ]]</f>
        <v>#VALUE!</v>
      </c>
      <c r="V1744" s="134" t="e">
        <f>Tabla13[[#This Row],[Importe de adjudicación (IVA INCLUIDO)]]</f>
        <v>#VALUE!</v>
      </c>
      <c r="W1744" s="137"/>
    </row>
    <row r="1745" spans="19:23">
      <c r="S1745" s="203" t="e">
        <f>Tabla13[[#This Row],[Título del contrato]]&amp;Tabla13[[#This Row],[Nº Expediente de la plataforma de contratación]]</f>
        <v>#VALUE!</v>
      </c>
      <c r="T1745" s="208" t="e">
        <f>Tabla13[[#This Row],[Nº Expediente de la plataforma de contratación]]</f>
        <v>#VALUE!</v>
      </c>
      <c r="U1745" s="134" t="e">
        <f>Tabla13[[#This Row],[Importe IVA ]]</f>
        <v>#VALUE!</v>
      </c>
      <c r="V1745" s="134" t="e">
        <f>Tabla13[[#This Row],[Importe de adjudicación (IVA INCLUIDO)]]</f>
        <v>#VALUE!</v>
      </c>
      <c r="W1745" s="137"/>
    </row>
    <row r="1746" spans="19:23">
      <c r="S1746" s="203" t="e">
        <f>Tabla13[[#This Row],[Título del contrato]]&amp;Tabla13[[#This Row],[Nº Expediente de la plataforma de contratación]]</f>
        <v>#VALUE!</v>
      </c>
      <c r="T1746" s="208" t="e">
        <f>Tabla13[[#This Row],[Nº Expediente de la plataforma de contratación]]</f>
        <v>#VALUE!</v>
      </c>
      <c r="U1746" s="134" t="e">
        <f>Tabla13[[#This Row],[Importe IVA ]]</f>
        <v>#VALUE!</v>
      </c>
      <c r="V1746" s="134" t="e">
        <f>Tabla13[[#This Row],[Importe de adjudicación (IVA INCLUIDO)]]</f>
        <v>#VALUE!</v>
      </c>
      <c r="W1746" s="137"/>
    </row>
    <row r="1747" spans="19:23">
      <c r="S1747" s="203" t="e">
        <f>Tabla13[[#This Row],[Título del contrato]]&amp;Tabla13[[#This Row],[Nº Expediente de la plataforma de contratación]]</f>
        <v>#VALUE!</v>
      </c>
      <c r="T1747" s="208" t="e">
        <f>Tabla13[[#This Row],[Nº Expediente de la plataforma de contratación]]</f>
        <v>#VALUE!</v>
      </c>
      <c r="U1747" s="134" t="e">
        <f>Tabla13[[#This Row],[Importe IVA ]]</f>
        <v>#VALUE!</v>
      </c>
      <c r="V1747" s="134" t="e">
        <f>Tabla13[[#This Row],[Importe de adjudicación (IVA INCLUIDO)]]</f>
        <v>#VALUE!</v>
      </c>
      <c r="W1747" s="137"/>
    </row>
    <row r="1748" spans="19:23">
      <c r="S1748" s="203" t="e">
        <f>Tabla13[[#This Row],[Título del contrato]]&amp;Tabla13[[#This Row],[Nº Expediente de la plataforma de contratación]]</f>
        <v>#VALUE!</v>
      </c>
      <c r="T1748" s="208" t="e">
        <f>Tabla13[[#This Row],[Nº Expediente de la plataforma de contratación]]</f>
        <v>#VALUE!</v>
      </c>
      <c r="U1748" s="134" t="e">
        <f>Tabla13[[#This Row],[Importe IVA ]]</f>
        <v>#VALUE!</v>
      </c>
      <c r="V1748" s="134" t="e">
        <f>Tabla13[[#This Row],[Importe de adjudicación (IVA INCLUIDO)]]</f>
        <v>#VALUE!</v>
      </c>
      <c r="W1748" s="137"/>
    </row>
    <row r="1749" spans="19:23">
      <c r="S1749" s="203" t="e">
        <f>Tabla13[[#This Row],[Título del contrato]]&amp;Tabla13[[#This Row],[Nº Expediente de la plataforma de contratación]]</f>
        <v>#VALUE!</v>
      </c>
      <c r="T1749" s="208" t="e">
        <f>Tabla13[[#This Row],[Nº Expediente de la plataforma de contratación]]</f>
        <v>#VALUE!</v>
      </c>
      <c r="U1749" s="134" t="e">
        <f>Tabla13[[#This Row],[Importe IVA ]]</f>
        <v>#VALUE!</v>
      </c>
      <c r="V1749" s="134" t="e">
        <f>Tabla13[[#This Row],[Importe de adjudicación (IVA INCLUIDO)]]</f>
        <v>#VALUE!</v>
      </c>
      <c r="W1749" s="137"/>
    </row>
    <row r="1750" spans="19:23">
      <c r="S1750" s="203" t="e">
        <f>Tabla13[[#This Row],[Título del contrato]]&amp;Tabla13[[#This Row],[Nº Expediente de la plataforma de contratación]]</f>
        <v>#VALUE!</v>
      </c>
      <c r="T1750" s="208" t="e">
        <f>Tabla13[[#This Row],[Nº Expediente de la plataforma de contratación]]</f>
        <v>#VALUE!</v>
      </c>
      <c r="U1750" s="134" t="e">
        <f>Tabla13[[#This Row],[Importe IVA ]]</f>
        <v>#VALUE!</v>
      </c>
      <c r="V1750" s="134" t="e">
        <f>Tabla13[[#This Row],[Importe de adjudicación (IVA INCLUIDO)]]</f>
        <v>#VALUE!</v>
      </c>
      <c r="W1750" s="137"/>
    </row>
    <row r="1751" spans="19:23">
      <c r="S1751" s="203" t="e">
        <f>Tabla13[[#This Row],[Título del contrato]]&amp;Tabla13[[#This Row],[Nº Expediente de la plataforma de contratación]]</f>
        <v>#VALUE!</v>
      </c>
      <c r="T1751" s="208" t="e">
        <f>Tabla13[[#This Row],[Nº Expediente de la plataforma de contratación]]</f>
        <v>#VALUE!</v>
      </c>
      <c r="U1751" s="134" t="e">
        <f>Tabla13[[#This Row],[Importe IVA ]]</f>
        <v>#VALUE!</v>
      </c>
      <c r="V1751" s="134" t="e">
        <f>Tabla13[[#This Row],[Importe de adjudicación (IVA INCLUIDO)]]</f>
        <v>#VALUE!</v>
      </c>
      <c r="W1751" s="137"/>
    </row>
    <row r="1752" spans="19:23">
      <c r="S1752" s="203" t="e">
        <f>Tabla13[[#This Row],[Título del contrato]]&amp;Tabla13[[#This Row],[Nº Expediente de la plataforma de contratación]]</f>
        <v>#VALUE!</v>
      </c>
      <c r="T1752" s="208" t="e">
        <f>Tabla13[[#This Row],[Nº Expediente de la plataforma de contratación]]</f>
        <v>#VALUE!</v>
      </c>
      <c r="U1752" s="134" t="e">
        <f>Tabla13[[#This Row],[Importe IVA ]]</f>
        <v>#VALUE!</v>
      </c>
      <c r="V1752" s="134" t="e">
        <f>Tabla13[[#This Row],[Importe de adjudicación (IVA INCLUIDO)]]</f>
        <v>#VALUE!</v>
      </c>
      <c r="W1752" s="137"/>
    </row>
    <row r="1753" spans="19:23">
      <c r="S1753" s="203" t="e">
        <f>Tabla13[[#This Row],[Título del contrato]]&amp;Tabla13[[#This Row],[Nº Expediente de la plataforma de contratación]]</f>
        <v>#VALUE!</v>
      </c>
      <c r="T1753" s="208" t="e">
        <f>Tabla13[[#This Row],[Nº Expediente de la plataforma de contratación]]</f>
        <v>#VALUE!</v>
      </c>
      <c r="U1753" s="134" t="e">
        <f>Tabla13[[#This Row],[Importe IVA ]]</f>
        <v>#VALUE!</v>
      </c>
      <c r="V1753" s="134" t="e">
        <f>Tabla13[[#This Row],[Importe de adjudicación (IVA INCLUIDO)]]</f>
        <v>#VALUE!</v>
      </c>
      <c r="W1753" s="137"/>
    </row>
    <row r="1754" spans="19:23">
      <c r="S1754" s="203" t="e">
        <f>Tabla13[[#This Row],[Título del contrato]]&amp;Tabla13[[#This Row],[Nº Expediente de la plataforma de contratación]]</f>
        <v>#VALUE!</v>
      </c>
      <c r="T1754" s="208" t="e">
        <f>Tabla13[[#This Row],[Nº Expediente de la plataforma de contratación]]</f>
        <v>#VALUE!</v>
      </c>
      <c r="U1754" s="134" t="e">
        <f>Tabla13[[#This Row],[Importe IVA ]]</f>
        <v>#VALUE!</v>
      </c>
      <c r="V1754" s="134" t="e">
        <f>Tabla13[[#This Row],[Importe de adjudicación (IVA INCLUIDO)]]</f>
        <v>#VALUE!</v>
      </c>
      <c r="W1754" s="137"/>
    </row>
    <row r="1755" spans="19:23">
      <c r="S1755" s="203" t="e">
        <f>Tabla13[[#This Row],[Título del contrato]]&amp;Tabla13[[#This Row],[Nº Expediente de la plataforma de contratación]]</f>
        <v>#VALUE!</v>
      </c>
      <c r="T1755" s="208" t="e">
        <f>Tabla13[[#This Row],[Nº Expediente de la plataforma de contratación]]</f>
        <v>#VALUE!</v>
      </c>
      <c r="U1755" s="134" t="e">
        <f>Tabla13[[#This Row],[Importe IVA ]]</f>
        <v>#VALUE!</v>
      </c>
      <c r="V1755" s="134" t="e">
        <f>Tabla13[[#This Row],[Importe de adjudicación (IVA INCLUIDO)]]</f>
        <v>#VALUE!</v>
      </c>
      <c r="W1755" s="137"/>
    </row>
    <row r="1756" spans="19:23">
      <c r="S1756" s="203" t="e">
        <f>Tabla13[[#This Row],[Título del contrato]]&amp;Tabla13[[#This Row],[Nº Expediente de la plataforma de contratación]]</f>
        <v>#VALUE!</v>
      </c>
      <c r="T1756" s="208" t="e">
        <f>Tabla13[[#This Row],[Nº Expediente de la plataforma de contratación]]</f>
        <v>#VALUE!</v>
      </c>
      <c r="U1756" s="134" t="e">
        <f>Tabla13[[#This Row],[Importe IVA ]]</f>
        <v>#VALUE!</v>
      </c>
      <c r="V1756" s="134" t="e">
        <f>Tabla13[[#This Row],[Importe de adjudicación (IVA INCLUIDO)]]</f>
        <v>#VALUE!</v>
      </c>
      <c r="W1756" s="137"/>
    </row>
    <row r="1757" spans="19:23">
      <c r="S1757" s="203" t="e">
        <f>Tabla13[[#This Row],[Título del contrato]]&amp;Tabla13[[#This Row],[Nº Expediente de la plataforma de contratación]]</f>
        <v>#VALUE!</v>
      </c>
      <c r="T1757" s="208" t="e">
        <f>Tabla13[[#This Row],[Nº Expediente de la plataforma de contratación]]</f>
        <v>#VALUE!</v>
      </c>
      <c r="U1757" s="134" t="e">
        <f>Tabla13[[#This Row],[Importe IVA ]]</f>
        <v>#VALUE!</v>
      </c>
      <c r="V1757" s="134" t="e">
        <f>Tabla13[[#This Row],[Importe de adjudicación (IVA INCLUIDO)]]</f>
        <v>#VALUE!</v>
      </c>
      <c r="W1757" s="137"/>
    </row>
    <row r="1758" spans="19:23">
      <c r="S1758" s="203" t="e">
        <f>Tabla13[[#This Row],[Título del contrato]]&amp;Tabla13[[#This Row],[Nº Expediente de la plataforma de contratación]]</f>
        <v>#VALUE!</v>
      </c>
      <c r="T1758" s="208" t="e">
        <f>Tabla13[[#This Row],[Nº Expediente de la plataforma de contratación]]</f>
        <v>#VALUE!</v>
      </c>
      <c r="U1758" s="134" t="e">
        <f>Tabla13[[#This Row],[Importe IVA ]]</f>
        <v>#VALUE!</v>
      </c>
      <c r="V1758" s="134" t="e">
        <f>Tabla13[[#This Row],[Importe de adjudicación (IVA INCLUIDO)]]</f>
        <v>#VALUE!</v>
      </c>
      <c r="W1758" s="137"/>
    </row>
    <row r="1759" spans="19:23">
      <c r="S1759" s="203" t="e">
        <f>Tabla13[[#This Row],[Título del contrato]]&amp;Tabla13[[#This Row],[Nº Expediente de la plataforma de contratación]]</f>
        <v>#VALUE!</v>
      </c>
      <c r="T1759" s="208" t="e">
        <f>Tabla13[[#This Row],[Nº Expediente de la plataforma de contratación]]</f>
        <v>#VALUE!</v>
      </c>
      <c r="U1759" s="134" t="e">
        <f>Tabla13[[#This Row],[Importe IVA ]]</f>
        <v>#VALUE!</v>
      </c>
      <c r="V1759" s="134" t="e">
        <f>Tabla13[[#This Row],[Importe de adjudicación (IVA INCLUIDO)]]</f>
        <v>#VALUE!</v>
      </c>
      <c r="W1759" s="137"/>
    </row>
    <row r="1760" spans="19:23">
      <c r="S1760" s="203" t="e">
        <f>Tabla13[[#This Row],[Título del contrato]]&amp;Tabla13[[#This Row],[Nº Expediente de la plataforma de contratación]]</f>
        <v>#VALUE!</v>
      </c>
      <c r="T1760" s="208" t="e">
        <f>Tabla13[[#This Row],[Nº Expediente de la plataforma de contratación]]</f>
        <v>#VALUE!</v>
      </c>
      <c r="U1760" s="134" t="e">
        <f>Tabla13[[#This Row],[Importe IVA ]]</f>
        <v>#VALUE!</v>
      </c>
      <c r="V1760" s="134" t="e">
        <f>Tabla13[[#This Row],[Importe de adjudicación (IVA INCLUIDO)]]</f>
        <v>#VALUE!</v>
      </c>
      <c r="W1760" s="137"/>
    </row>
    <row r="1761" spans="19:23">
      <c r="S1761" s="203" t="e">
        <f>Tabla13[[#This Row],[Título del contrato]]&amp;Tabla13[[#This Row],[Nº Expediente de la plataforma de contratación]]</f>
        <v>#VALUE!</v>
      </c>
      <c r="T1761" s="208" t="e">
        <f>Tabla13[[#This Row],[Nº Expediente de la plataforma de contratación]]</f>
        <v>#VALUE!</v>
      </c>
      <c r="U1761" s="134" t="e">
        <f>Tabla13[[#This Row],[Importe IVA ]]</f>
        <v>#VALUE!</v>
      </c>
      <c r="V1761" s="134" t="e">
        <f>Tabla13[[#This Row],[Importe de adjudicación (IVA INCLUIDO)]]</f>
        <v>#VALUE!</v>
      </c>
      <c r="W1761" s="137"/>
    </row>
    <row r="1762" spans="19:23">
      <c r="S1762" s="203" t="e">
        <f>Tabla13[[#This Row],[Título del contrato]]&amp;Tabla13[[#This Row],[Nº Expediente de la plataforma de contratación]]</f>
        <v>#VALUE!</v>
      </c>
      <c r="T1762" s="208" t="e">
        <f>Tabla13[[#This Row],[Nº Expediente de la plataforma de contratación]]</f>
        <v>#VALUE!</v>
      </c>
      <c r="U1762" s="134" t="e">
        <f>Tabla13[[#This Row],[Importe IVA ]]</f>
        <v>#VALUE!</v>
      </c>
      <c r="V1762" s="134" t="e">
        <f>Tabla13[[#This Row],[Importe de adjudicación (IVA INCLUIDO)]]</f>
        <v>#VALUE!</v>
      </c>
      <c r="W1762" s="137"/>
    </row>
    <row r="1763" spans="19:23">
      <c r="S1763" s="203" t="e">
        <f>Tabla13[[#This Row],[Título del contrato]]&amp;Tabla13[[#This Row],[Nº Expediente de la plataforma de contratación]]</f>
        <v>#VALUE!</v>
      </c>
      <c r="T1763" s="208" t="e">
        <f>Tabla13[[#This Row],[Nº Expediente de la plataforma de contratación]]</f>
        <v>#VALUE!</v>
      </c>
      <c r="U1763" s="134" t="e">
        <f>Tabla13[[#This Row],[Importe IVA ]]</f>
        <v>#VALUE!</v>
      </c>
      <c r="V1763" s="134" t="e">
        <f>Tabla13[[#This Row],[Importe de adjudicación (IVA INCLUIDO)]]</f>
        <v>#VALUE!</v>
      </c>
      <c r="W1763" s="137"/>
    </row>
    <row r="1764" spans="19:23">
      <c r="S1764" s="203" t="e">
        <f>Tabla13[[#This Row],[Título del contrato]]&amp;Tabla13[[#This Row],[Nº Expediente de la plataforma de contratación]]</f>
        <v>#VALUE!</v>
      </c>
      <c r="T1764" s="208" t="e">
        <f>Tabla13[[#This Row],[Nº Expediente de la plataforma de contratación]]</f>
        <v>#VALUE!</v>
      </c>
      <c r="U1764" s="134" t="e">
        <f>Tabla13[[#This Row],[Importe IVA ]]</f>
        <v>#VALUE!</v>
      </c>
      <c r="V1764" s="134" t="e">
        <f>Tabla13[[#This Row],[Importe de adjudicación (IVA INCLUIDO)]]</f>
        <v>#VALUE!</v>
      </c>
      <c r="W1764" s="137"/>
    </row>
    <row r="1765" spans="19:23">
      <c r="S1765" s="203" t="e">
        <f>Tabla13[[#This Row],[Título del contrato]]&amp;Tabla13[[#This Row],[Nº Expediente de la plataforma de contratación]]</f>
        <v>#VALUE!</v>
      </c>
      <c r="T1765" s="208" t="e">
        <f>Tabla13[[#This Row],[Nº Expediente de la plataforma de contratación]]</f>
        <v>#VALUE!</v>
      </c>
      <c r="U1765" s="134" t="e">
        <f>Tabla13[[#This Row],[Importe IVA ]]</f>
        <v>#VALUE!</v>
      </c>
      <c r="V1765" s="134" t="e">
        <f>Tabla13[[#This Row],[Importe de adjudicación (IVA INCLUIDO)]]</f>
        <v>#VALUE!</v>
      </c>
      <c r="W1765" s="137"/>
    </row>
    <row r="1766" spans="19:23">
      <c r="S1766" s="203" t="e">
        <f>Tabla13[[#This Row],[Título del contrato]]&amp;Tabla13[[#This Row],[Nº Expediente de la plataforma de contratación]]</f>
        <v>#VALUE!</v>
      </c>
      <c r="T1766" s="208" t="e">
        <f>Tabla13[[#This Row],[Nº Expediente de la plataforma de contratación]]</f>
        <v>#VALUE!</v>
      </c>
      <c r="U1766" s="134" t="e">
        <f>Tabla13[[#This Row],[Importe IVA ]]</f>
        <v>#VALUE!</v>
      </c>
      <c r="V1766" s="134" t="e">
        <f>Tabla13[[#This Row],[Importe de adjudicación (IVA INCLUIDO)]]</f>
        <v>#VALUE!</v>
      </c>
      <c r="W1766" s="137"/>
    </row>
    <row r="1767" spans="19:23">
      <c r="S1767" s="203" t="e">
        <f>Tabla13[[#This Row],[Título del contrato]]&amp;Tabla13[[#This Row],[Nº Expediente de la plataforma de contratación]]</f>
        <v>#VALUE!</v>
      </c>
      <c r="T1767" s="208" t="e">
        <f>Tabla13[[#This Row],[Nº Expediente de la plataforma de contratación]]</f>
        <v>#VALUE!</v>
      </c>
      <c r="U1767" s="134" t="e">
        <f>Tabla13[[#This Row],[Importe IVA ]]</f>
        <v>#VALUE!</v>
      </c>
      <c r="V1767" s="134" t="e">
        <f>Tabla13[[#This Row],[Importe de adjudicación (IVA INCLUIDO)]]</f>
        <v>#VALUE!</v>
      </c>
      <c r="W1767" s="137"/>
    </row>
    <row r="1768" spans="19:23">
      <c r="S1768" s="203" t="e">
        <f>Tabla13[[#This Row],[Título del contrato]]&amp;Tabla13[[#This Row],[Nº Expediente de la plataforma de contratación]]</f>
        <v>#VALUE!</v>
      </c>
      <c r="T1768" s="208" t="e">
        <f>Tabla13[[#This Row],[Nº Expediente de la plataforma de contratación]]</f>
        <v>#VALUE!</v>
      </c>
      <c r="U1768" s="134" t="e">
        <f>Tabla13[[#This Row],[Importe IVA ]]</f>
        <v>#VALUE!</v>
      </c>
      <c r="V1768" s="134" t="e">
        <f>Tabla13[[#This Row],[Importe de adjudicación (IVA INCLUIDO)]]</f>
        <v>#VALUE!</v>
      </c>
      <c r="W1768" s="137"/>
    </row>
    <row r="1769" spans="19:23">
      <c r="S1769" s="203" t="e">
        <f>Tabla13[[#This Row],[Título del contrato]]&amp;Tabla13[[#This Row],[Nº Expediente de la plataforma de contratación]]</f>
        <v>#VALUE!</v>
      </c>
      <c r="T1769" s="208" t="e">
        <f>Tabla13[[#This Row],[Nº Expediente de la plataforma de contratación]]</f>
        <v>#VALUE!</v>
      </c>
      <c r="U1769" s="134" t="e">
        <f>Tabla13[[#This Row],[Importe IVA ]]</f>
        <v>#VALUE!</v>
      </c>
      <c r="V1769" s="134" t="e">
        <f>Tabla13[[#This Row],[Importe de adjudicación (IVA INCLUIDO)]]</f>
        <v>#VALUE!</v>
      </c>
      <c r="W1769" s="137"/>
    </row>
    <row r="1770" spans="19:23">
      <c r="S1770" s="203" t="e">
        <f>Tabla13[[#This Row],[Título del contrato]]&amp;Tabla13[[#This Row],[Nº Expediente de la plataforma de contratación]]</f>
        <v>#VALUE!</v>
      </c>
      <c r="T1770" s="208" t="e">
        <f>Tabla13[[#This Row],[Nº Expediente de la plataforma de contratación]]</f>
        <v>#VALUE!</v>
      </c>
      <c r="U1770" s="134" t="e">
        <f>Tabla13[[#This Row],[Importe IVA ]]</f>
        <v>#VALUE!</v>
      </c>
      <c r="V1770" s="134" t="e">
        <f>Tabla13[[#This Row],[Importe de adjudicación (IVA INCLUIDO)]]</f>
        <v>#VALUE!</v>
      </c>
      <c r="W1770" s="137"/>
    </row>
    <row r="1771" spans="19:23">
      <c r="S1771" s="203" t="e">
        <f>Tabla13[[#This Row],[Título del contrato]]&amp;Tabla13[[#This Row],[Nº Expediente de la plataforma de contratación]]</f>
        <v>#VALUE!</v>
      </c>
      <c r="T1771" s="208" t="e">
        <f>Tabla13[[#This Row],[Nº Expediente de la plataforma de contratación]]</f>
        <v>#VALUE!</v>
      </c>
      <c r="U1771" s="134" t="e">
        <f>Tabla13[[#This Row],[Importe IVA ]]</f>
        <v>#VALUE!</v>
      </c>
      <c r="V1771" s="134" t="e">
        <f>Tabla13[[#This Row],[Importe de adjudicación (IVA INCLUIDO)]]</f>
        <v>#VALUE!</v>
      </c>
      <c r="W1771" s="137"/>
    </row>
    <row r="1772" spans="19:23">
      <c r="S1772" s="203" t="e">
        <f>Tabla13[[#This Row],[Título del contrato]]&amp;Tabla13[[#This Row],[Nº Expediente de la plataforma de contratación]]</f>
        <v>#VALUE!</v>
      </c>
      <c r="T1772" s="208" t="e">
        <f>Tabla13[[#This Row],[Nº Expediente de la plataforma de contratación]]</f>
        <v>#VALUE!</v>
      </c>
      <c r="U1772" s="134" t="e">
        <f>Tabla13[[#This Row],[Importe IVA ]]</f>
        <v>#VALUE!</v>
      </c>
      <c r="V1772" s="134" t="e">
        <f>Tabla13[[#This Row],[Importe de adjudicación (IVA INCLUIDO)]]</f>
        <v>#VALUE!</v>
      </c>
      <c r="W1772" s="137"/>
    </row>
    <row r="1773" spans="19:23">
      <c r="S1773" s="203" t="e">
        <f>Tabla13[[#This Row],[Título del contrato]]&amp;Tabla13[[#This Row],[Nº Expediente de la plataforma de contratación]]</f>
        <v>#VALUE!</v>
      </c>
      <c r="T1773" s="208" t="e">
        <f>Tabla13[[#This Row],[Nº Expediente de la plataforma de contratación]]</f>
        <v>#VALUE!</v>
      </c>
      <c r="U1773" s="134" t="e">
        <f>Tabla13[[#This Row],[Importe IVA ]]</f>
        <v>#VALUE!</v>
      </c>
      <c r="V1773" s="134" t="e">
        <f>Tabla13[[#This Row],[Importe de adjudicación (IVA INCLUIDO)]]</f>
        <v>#VALUE!</v>
      </c>
      <c r="W1773" s="137"/>
    </row>
    <row r="1774" spans="19:23">
      <c r="S1774" s="203" t="e">
        <f>Tabla13[[#This Row],[Título del contrato]]&amp;Tabla13[[#This Row],[Nº Expediente de la plataforma de contratación]]</f>
        <v>#VALUE!</v>
      </c>
      <c r="T1774" s="208" t="e">
        <f>Tabla13[[#This Row],[Nº Expediente de la plataforma de contratación]]</f>
        <v>#VALUE!</v>
      </c>
      <c r="U1774" s="134" t="e">
        <f>Tabla13[[#This Row],[Importe IVA ]]</f>
        <v>#VALUE!</v>
      </c>
      <c r="V1774" s="134" t="e">
        <f>Tabla13[[#This Row],[Importe de adjudicación (IVA INCLUIDO)]]</f>
        <v>#VALUE!</v>
      </c>
      <c r="W1774" s="137"/>
    </row>
    <row r="1775" spans="19:23">
      <c r="S1775" s="203" t="e">
        <f>Tabla13[[#This Row],[Título del contrato]]&amp;Tabla13[[#This Row],[Nº Expediente de la plataforma de contratación]]</f>
        <v>#VALUE!</v>
      </c>
      <c r="T1775" s="208" t="e">
        <f>Tabla13[[#This Row],[Nº Expediente de la plataforma de contratación]]</f>
        <v>#VALUE!</v>
      </c>
      <c r="U1775" s="134" t="e">
        <f>Tabla13[[#This Row],[Importe IVA ]]</f>
        <v>#VALUE!</v>
      </c>
      <c r="V1775" s="134" t="e">
        <f>Tabla13[[#This Row],[Importe de adjudicación (IVA INCLUIDO)]]</f>
        <v>#VALUE!</v>
      </c>
      <c r="W1775" s="137"/>
    </row>
    <row r="1776" spans="19:23">
      <c r="S1776" s="203" t="e">
        <f>Tabla13[[#This Row],[Título del contrato]]&amp;Tabla13[[#This Row],[Nº Expediente de la plataforma de contratación]]</f>
        <v>#VALUE!</v>
      </c>
      <c r="T1776" s="208" t="e">
        <f>Tabla13[[#This Row],[Nº Expediente de la plataforma de contratación]]</f>
        <v>#VALUE!</v>
      </c>
      <c r="U1776" s="134" t="e">
        <f>Tabla13[[#This Row],[Importe IVA ]]</f>
        <v>#VALUE!</v>
      </c>
      <c r="V1776" s="134" t="e">
        <f>Tabla13[[#This Row],[Importe de adjudicación (IVA INCLUIDO)]]</f>
        <v>#VALUE!</v>
      </c>
      <c r="W1776" s="137"/>
    </row>
    <row r="1777" spans="19:23">
      <c r="S1777" s="203" t="e">
        <f>Tabla13[[#This Row],[Título del contrato]]&amp;Tabla13[[#This Row],[Nº Expediente de la plataforma de contratación]]</f>
        <v>#VALUE!</v>
      </c>
      <c r="T1777" s="208" t="e">
        <f>Tabla13[[#This Row],[Nº Expediente de la plataforma de contratación]]</f>
        <v>#VALUE!</v>
      </c>
      <c r="U1777" s="134" t="e">
        <f>Tabla13[[#This Row],[Importe IVA ]]</f>
        <v>#VALUE!</v>
      </c>
      <c r="V1777" s="134" t="e">
        <f>Tabla13[[#This Row],[Importe de adjudicación (IVA INCLUIDO)]]</f>
        <v>#VALUE!</v>
      </c>
      <c r="W1777" s="137"/>
    </row>
    <row r="1778" spans="19:23">
      <c r="S1778" s="203" t="e">
        <f>Tabla13[[#This Row],[Título del contrato]]&amp;Tabla13[[#This Row],[Nº Expediente de la plataforma de contratación]]</f>
        <v>#VALUE!</v>
      </c>
      <c r="T1778" s="208" t="e">
        <f>Tabla13[[#This Row],[Nº Expediente de la plataforma de contratación]]</f>
        <v>#VALUE!</v>
      </c>
      <c r="U1778" s="134" t="e">
        <f>Tabla13[[#This Row],[Importe IVA ]]</f>
        <v>#VALUE!</v>
      </c>
      <c r="V1778" s="134" t="e">
        <f>Tabla13[[#This Row],[Importe de adjudicación (IVA INCLUIDO)]]</f>
        <v>#VALUE!</v>
      </c>
      <c r="W1778" s="137"/>
    </row>
    <row r="1779" spans="19:23">
      <c r="S1779" s="203" t="e">
        <f>Tabla13[[#This Row],[Título del contrato]]&amp;Tabla13[[#This Row],[Nº Expediente de la plataforma de contratación]]</f>
        <v>#VALUE!</v>
      </c>
      <c r="T1779" s="208" t="e">
        <f>Tabla13[[#This Row],[Nº Expediente de la plataforma de contratación]]</f>
        <v>#VALUE!</v>
      </c>
      <c r="U1779" s="134" t="e">
        <f>Tabla13[[#This Row],[Importe IVA ]]</f>
        <v>#VALUE!</v>
      </c>
      <c r="V1779" s="134" t="e">
        <f>Tabla13[[#This Row],[Importe de adjudicación (IVA INCLUIDO)]]</f>
        <v>#VALUE!</v>
      </c>
      <c r="W1779" s="137"/>
    </row>
    <row r="1780" spans="19:23">
      <c r="S1780" s="203" t="e">
        <f>Tabla13[[#This Row],[Título del contrato]]&amp;Tabla13[[#This Row],[Nº Expediente de la plataforma de contratación]]</f>
        <v>#VALUE!</v>
      </c>
      <c r="T1780" s="208" t="e">
        <f>Tabla13[[#This Row],[Nº Expediente de la plataforma de contratación]]</f>
        <v>#VALUE!</v>
      </c>
      <c r="U1780" s="134" t="e">
        <f>Tabla13[[#This Row],[Importe IVA ]]</f>
        <v>#VALUE!</v>
      </c>
      <c r="V1780" s="134" t="e">
        <f>Tabla13[[#This Row],[Importe de adjudicación (IVA INCLUIDO)]]</f>
        <v>#VALUE!</v>
      </c>
      <c r="W1780" s="137"/>
    </row>
    <row r="1781" spans="19:23">
      <c r="S1781" s="203" t="e">
        <f>Tabla13[[#This Row],[Título del contrato]]&amp;Tabla13[[#This Row],[Nº Expediente de la plataforma de contratación]]</f>
        <v>#VALUE!</v>
      </c>
      <c r="T1781" s="208" t="e">
        <f>Tabla13[[#This Row],[Nº Expediente de la plataforma de contratación]]</f>
        <v>#VALUE!</v>
      </c>
      <c r="U1781" s="134" t="e">
        <f>Tabla13[[#This Row],[Importe IVA ]]</f>
        <v>#VALUE!</v>
      </c>
      <c r="V1781" s="134" t="e">
        <f>Tabla13[[#This Row],[Importe de adjudicación (IVA INCLUIDO)]]</f>
        <v>#VALUE!</v>
      </c>
      <c r="W1781" s="137"/>
    </row>
    <row r="1782" spans="19:23">
      <c r="S1782" s="203" t="e">
        <f>Tabla13[[#This Row],[Título del contrato]]&amp;Tabla13[[#This Row],[Nº Expediente de la plataforma de contratación]]</f>
        <v>#VALUE!</v>
      </c>
      <c r="T1782" s="208" t="e">
        <f>Tabla13[[#This Row],[Nº Expediente de la plataforma de contratación]]</f>
        <v>#VALUE!</v>
      </c>
      <c r="U1782" s="134" t="e">
        <f>Tabla13[[#This Row],[Importe IVA ]]</f>
        <v>#VALUE!</v>
      </c>
      <c r="V1782" s="134" t="e">
        <f>Tabla13[[#This Row],[Importe de adjudicación (IVA INCLUIDO)]]</f>
        <v>#VALUE!</v>
      </c>
      <c r="W1782" s="137"/>
    </row>
    <row r="1783" spans="19:23">
      <c r="S1783" s="203" t="e">
        <f>Tabla13[[#This Row],[Título del contrato]]&amp;Tabla13[[#This Row],[Nº Expediente de la plataforma de contratación]]</f>
        <v>#VALUE!</v>
      </c>
      <c r="T1783" s="208" t="e">
        <f>Tabla13[[#This Row],[Nº Expediente de la plataforma de contratación]]</f>
        <v>#VALUE!</v>
      </c>
      <c r="U1783" s="134" t="e">
        <f>Tabla13[[#This Row],[Importe IVA ]]</f>
        <v>#VALUE!</v>
      </c>
      <c r="V1783" s="134" t="e">
        <f>Tabla13[[#This Row],[Importe de adjudicación (IVA INCLUIDO)]]</f>
        <v>#VALUE!</v>
      </c>
      <c r="W1783" s="137"/>
    </row>
    <row r="1784" spans="19:23">
      <c r="S1784" s="203" t="e">
        <f>Tabla13[[#This Row],[Título del contrato]]&amp;Tabla13[[#This Row],[Nº Expediente de la plataforma de contratación]]</f>
        <v>#VALUE!</v>
      </c>
      <c r="T1784" s="208" t="e">
        <f>Tabla13[[#This Row],[Nº Expediente de la plataforma de contratación]]</f>
        <v>#VALUE!</v>
      </c>
      <c r="U1784" s="134" t="e">
        <f>Tabla13[[#This Row],[Importe IVA ]]</f>
        <v>#VALUE!</v>
      </c>
      <c r="V1784" s="134" t="e">
        <f>Tabla13[[#This Row],[Importe de adjudicación (IVA INCLUIDO)]]</f>
        <v>#VALUE!</v>
      </c>
      <c r="W1784" s="137"/>
    </row>
    <row r="1785" spans="19:23">
      <c r="S1785" s="203" t="e">
        <f>Tabla13[[#This Row],[Título del contrato]]&amp;Tabla13[[#This Row],[Nº Expediente de la plataforma de contratación]]</f>
        <v>#VALUE!</v>
      </c>
      <c r="T1785" s="208" t="e">
        <f>Tabla13[[#This Row],[Nº Expediente de la plataforma de contratación]]</f>
        <v>#VALUE!</v>
      </c>
      <c r="U1785" s="134" t="e">
        <f>Tabla13[[#This Row],[Importe IVA ]]</f>
        <v>#VALUE!</v>
      </c>
      <c r="V1785" s="134" t="e">
        <f>Tabla13[[#This Row],[Importe de adjudicación (IVA INCLUIDO)]]</f>
        <v>#VALUE!</v>
      </c>
      <c r="W1785" s="137"/>
    </row>
    <row r="1786" spans="19:23">
      <c r="S1786" s="203" t="e">
        <f>Tabla13[[#This Row],[Título del contrato]]&amp;Tabla13[[#This Row],[Nº Expediente de la plataforma de contratación]]</f>
        <v>#VALUE!</v>
      </c>
      <c r="T1786" s="208" t="e">
        <f>Tabla13[[#This Row],[Nº Expediente de la plataforma de contratación]]</f>
        <v>#VALUE!</v>
      </c>
      <c r="U1786" s="134" t="e">
        <f>Tabla13[[#This Row],[Importe IVA ]]</f>
        <v>#VALUE!</v>
      </c>
      <c r="V1786" s="134" t="e">
        <f>Tabla13[[#This Row],[Importe de adjudicación (IVA INCLUIDO)]]</f>
        <v>#VALUE!</v>
      </c>
      <c r="W1786" s="137"/>
    </row>
    <row r="1787" spans="19:23">
      <c r="S1787" s="203" t="e">
        <f>Tabla13[[#This Row],[Título del contrato]]&amp;Tabla13[[#This Row],[Nº Expediente de la plataforma de contratación]]</f>
        <v>#VALUE!</v>
      </c>
      <c r="T1787" s="208" t="e">
        <f>Tabla13[[#This Row],[Nº Expediente de la plataforma de contratación]]</f>
        <v>#VALUE!</v>
      </c>
      <c r="U1787" s="134" t="e">
        <f>Tabla13[[#This Row],[Importe IVA ]]</f>
        <v>#VALUE!</v>
      </c>
      <c r="V1787" s="134" t="e">
        <f>Tabla13[[#This Row],[Importe de adjudicación (IVA INCLUIDO)]]</f>
        <v>#VALUE!</v>
      </c>
      <c r="W1787" s="137"/>
    </row>
    <row r="1788" spans="19:23">
      <c r="S1788" s="203" t="e">
        <f>Tabla13[[#This Row],[Título del contrato]]&amp;Tabla13[[#This Row],[Nº Expediente de la plataforma de contratación]]</f>
        <v>#VALUE!</v>
      </c>
      <c r="T1788" s="208" t="e">
        <f>Tabla13[[#This Row],[Nº Expediente de la plataforma de contratación]]</f>
        <v>#VALUE!</v>
      </c>
      <c r="U1788" s="134" t="e">
        <f>Tabla13[[#This Row],[Importe IVA ]]</f>
        <v>#VALUE!</v>
      </c>
      <c r="V1788" s="134" t="e">
        <f>Tabla13[[#This Row],[Importe de adjudicación (IVA INCLUIDO)]]</f>
        <v>#VALUE!</v>
      </c>
      <c r="W1788" s="137"/>
    </row>
    <row r="1789" spans="19:23">
      <c r="S1789" s="203" t="e">
        <f>Tabla13[[#This Row],[Título del contrato]]&amp;Tabla13[[#This Row],[Nº Expediente de la plataforma de contratación]]</f>
        <v>#VALUE!</v>
      </c>
      <c r="T1789" s="208" t="e">
        <f>Tabla13[[#This Row],[Nº Expediente de la plataforma de contratación]]</f>
        <v>#VALUE!</v>
      </c>
      <c r="U1789" s="134" t="e">
        <f>Tabla13[[#This Row],[Importe IVA ]]</f>
        <v>#VALUE!</v>
      </c>
      <c r="V1789" s="134" t="e">
        <f>Tabla13[[#This Row],[Importe de adjudicación (IVA INCLUIDO)]]</f>
        <v>#VALUE!</v>
      </c>
      <c r="W1789" s="137"/>
    </row>
    <row r="1790" spans="19:23">
      <c r="S1790" s="203" t="e">
        <f>Tabla13[[#This Row],[Título del contrato]]&amp;Tabla13[[#This Row],[Nº Expediente de la plataforma de contratación]]</f>
        <v>#VALUE!</v>
      </c>
      <c r="T1790" s="208" t="e">
        <f>Tabla13[[#This Row],[Nº Expediente de la plataforma de contratación]]</f>
        <v>#VALUE!</v>
      </c>
      <c r="U1790" s="134" t="e">
        <f>Tabla13[[#This Row],[Importe IVA ]]</f>
        <v>#VALUE!</v>
      </c>
      <c r="V1790" s="134" t="e">
        <f>Tabla13[[#This Row],[Importe de adjudicación (IVA INCLUIDO)]]</f>
        <v>#VALUE!</v>
      </c>
      <c r="W1790" s="137"/>
    </row>
    <row r="1791" spans="19:23">
      <c r="S1791" s="203" t="e">
        <f>Tabla13[[#This Row],[Título del contrato]]&amp;Tabla13[[#This Row],[Nº Expediente de la plataforma de contratación]]</f>
        <v>#VALUE!</v>
      </c>
      <c r="T1791" s="208" t="e">
        <f>Tabla13[[#This Row],[Nº Expediente de la plataforma de contratación]]</f>
        <v>#VALUE!</v>
      </c>
      <c r="U1791" s="134" t="e">
        <f>Tabla13[[#This Row],[Importe IVA ]]</f>
        <v>#VALUE!</v>
      </c>
      <c r="V1791" s="134" t="e">
        <f>Tabla13[[#This Row],[Importe de adjudicación (IVA INCLUIDO)]]</f>
        <v>#VALUE!</v>
      </c>
      <c r="W1791" s="137"/>
    </row>
    <row r="1792" spans="19:23">
      <c r="S1792" s="203" t="e">
        <f>Tabla13[[#This Row],[Título del contrato]]&amp;Tabla13[[#This Row],[Nº Expediente de la plataforma de contratación]]</f>
        <v>#VALUE!</v>
      </c>
      <c r="T1792" s="208" t="e">
        <f>Tabla13[[#This Row],[Nº Expediente de la plataforma de contratación]]</f>
        <v>#VALUE!</v>
      </c>
      <c r="U1792" s="134" t="e">
        <f>Tabla13[[#This Row],[Importe IVA ]]</f>
        <v>#VALUE!</v>
      </c>
      <c r="V1792" s="134" t="e">
        <f>Tabla13[[#This Row],[Importe de adjudicación (IVA INCLUIDO)]]</f>
        <v>#VALUE!</v>
      </c>
      <c r="W1792" s="137"/>
    </row>
    <row r="1793" spans="19:23">
      <c r="S1793" s="203" t="e">
        <f>Tabla13[[#This Row],[Título del contrato]]&amp;Tabla13[[#This Row],[Nº Expediente de la plataforma de contratación]]</f>
        <v>#VALUE!</v>
      </c>
      <c r="T1793" s="208" t="e">
        <f>Tabla13[[#This Row],[Nº Expediente de la plataforma de contratación]]</f>
        <v>#VALUE!</v>
      </c>
      <c r="U1793" s="134" t="e">
        <f>Tabla13[[#This Row],[Importe IVA ]]</f>
        <v>#VALUE!</v>
      </c>
      <c r="V1793" s="134" t="e">
        <f>Tabla13[[#This Row],[Importe de adjudicación (IVA INCLUIDO)]]</f>
        <v>#VALUE!</v>
      </c>
      <c r="W1793" s="137"/>
    </row>
    <row r="1794" spans="19:23">
      <c r="S1794" s="203" t="e">
        <f>Tabla13[[#This Row],[Título del contrato]]&amp;Tabla13[[#This Row],[Nº Expediente de la plataforma de contratación]]</f>
        <v>#VALUE!</v>
      </c>
      <c r="T1794" s="208" t="e">
        <f>Tabla13[[#This Row],[Nº Expediente de la plataforma de contratación]]</f>
        <v>#VALUE!</v>
      </c>
      <c r="U1794" s="134" t="e">
        <f>Tabla13[[#This Row],[Importe IVA ]]</f>
        <v>#VALUE!</v>
      </c>
      <c r="V1794" s="134" t="e">
        <f>Tabla13[[#This Row],[Importe de adjudicación (IVA INCLUIDO)]]</f>
        <v>#VALUE!</v>
      </c>
      <c r="W1794" s="137"/>
    </row>
    <row r="1795" spans="19:23">
      <c r="S1795" s="203" t="e">
        <f>Tabla13[[#This Row],[Título del contrato]]&amp;Tabla13[[#This Row],[Nº Expediente de la plataforma de contratación]]</f>
        <v>#VALUE!</v>
      </c>
      <c r="T1795" s="208" t="e">
        <f>Tabla13[[#This Row],[Nº Expediente de la plataforma de contratación]]</f>
        <v>#VALUE!</v>
      </c>
      <c r="U1795" s="134" t="e">
        <f>Tabla13[[#This Row],[Importe IVA ]]</f>
        <v>#VALUE!</v>
      </c>
      <c r="V1795" s="134" t="e">
        <f>Tabla13[[#This Row],[Importe de adjudicación (IVA INCLUIDO)]]</f>
        <v>#VALUE!</v>
      </c>
      <c r="W1795" s="137"/>
    </row>
    <row r="1796" spans="19:23">
      <c r="S1796" s="203" t="e">
        <f>Tabla13[[#This Row],[Título del contrato]]&amp;Tabla13[[#This Row],[Nº Expediente de la plataforma de contratación]]</f>
        <v>#VALUE!</v>
      </c>
      <c r="T1796" s="208" t="e">
        <f>Tabla13[[#This Row],[Nº Expediente de la plataforma de contratación]]</f>
        <v>#VALUE!</v>
      </c>
      <c r="U1796" s="134" t="e">
        <f>Tabla13[[#This Row],[Importe IVA ]]</f>
        <v>#VALUE!</v>
      </c>
      <c r="V1796" s="134" t="e">
        <f>Tabla13[[#This Row],[Importe de adjudicación (IVA INCLUIDO)]]</f>
        <v>#VALUE!</v>
      </c>
      <c r="W1796" s="137"/>
    </row>
    <row r="1797" spans="19:23">
      <c r="S1797" s="203" t="e">
        <f>Tabla13[[#This Row],[Título del contrato]]&amp;Tabla13[[#This Row],[Nº Expediente de la plataforma de contratación]]</f>
        <v>#VALUE!</v>
      </c>
      <c r="T1797" s="208" t="e">
        <f>Tabla13[[#This Row],[Nº Expediente de la plataforma de contratación]]</f>
        <v>#VALUE!</v>
      </c>
      <c r="U1797" s="134" t="e">
        <f>Tabla13[[#This Row],[Importe IVA ]]</f>
        <v>#VALUE!</v>
      </c>
      <c r="V1797" s="134" t="e">
        <f>Tabla13[[#This Row],[Importe de adjudicación (IVA INCLUIDO)]]</f>
        <v>#VALUE!</v>
      </c>
      <c r="W1797" s="137"/>
    </row>
    <row r="1798" spans="19:23">
      <c r="S1798" s="203" t="e">
        <f>Tabla13[[#This Row],[Título del contrato]]&amp;Tabla13[[#This Row],[Nº Expediente de la plataforma de contratación]]</f>
        <v>#VALUE!</v>
      </c>
      <c r="T1798" s="208" t="e">
        <f>Tabla13[[#This Row],[Nº Expediente de la plataforma de contratación]]</f>
        <v>#VALUE!</v>
      </c>
      <c r="U1798" s="134" t="e">
        <f>Tabla13[[#This Row],[Importe IVA ]]</f>
        <v>#VALUE!</v>
      </c>
      <c r="V1798" s="134" t="e">
        <f>Tabla13[[#This Row],[Importe de adjudicación (IVA INCLUIDO)]]</f>
        <v>#VALUE!</v>
      </c>
      <c r="W1798" s="137"/>
    </row>
    <row r="1799" spans="19:23">
      <c r="S1799" s="203" t="e">
        <f>Tabla13[[#This Row],[Título del contrato]]&amp;Tabla13[[#This Row],[Nº Expediente de la plataforma de contratación]]</f>
        <v>#VALUE!</v>
      </c>
      <c r="T1799" s="208" t="e">
        <f>Tabla13[[#This Row],[Nº Expediente de la plataforma de contratación]]</f>
        <v>#VALUE!</v>
      </c>
      <c r="U1799" s="134" t="e">
        <f>Tabla13[[#This Row],[Importe IVA ]]</f>
        <v>#VALUE!</v>
      </c>
      <c r="V1799" s="134" t="e">
        <f>Tabla13[[#This Row],[Importe de adjudicación (IVA INCLUIDO)]]</f>
        <v>#VALUE!</v>
      </c>
      <c r="W1799" s="137"/>
    </row>
    <row r="1800" spans="19:23">
      <c r="S1800" s="203" t="e">
        <f>Tabla13[[#This Row],[Título del contrato]]&amp;Tabla13[[#This Row],[Nº Expediente de la plataforma de contratación]]</f>
        <v>#VALUE!</v>
      </c>
      <c r="T1800" s="208" t="e">
        <f>Tabla13[[#This Row],[Nº Expediente de la plataforma de contratación]]</f>
        <v>#VALUE!</v>
      </c>
      <c r="U1800" s="134" t="e">
        <f>Tabla13[[#This Row],[Importe IVA ]]</f>
        <v>#VALUE!</v>
      </c>
      <c r="V1800" s="134" t="e">
        <f>Tabla13[[#This Row],[Importe de adjudicación (IVA INCLUIDO)]]</f>
        <v>#VALUE!</v>
      </c>
      <c r="W1800" s="137"/>
    </row>
    <row r="1801" spans="19:23">
      <c r="S1801" s="203" t="e">
        <f>Tabla13[[#This Row],[Título del contrato]]&amp;Tabla13[[#This Row],[Nº Expediente de la plataforma de contratación]]</f>
        <v>#VALUE!</v>
      </c>
      <c r="T1801" s="208" t="e">
        <f>Tabla13[[#This Row],[Nº Expediente de la plataforma de contratación]]</f>
        <v>#VALUE!</v>
      </c>
      <c r="U1801" s="134" t="e">
        <f>Tabla13[[#This Row],[Importe IVA ]]</f>
        <v>#VALUE!</v>
      </c>
      <c r="V1801" s="134" t="e">
        <f>Tabla13[[#This Row],[Importe de adjudicación (IVA INCLUIDO)]]</f>
        <v>#VALUE!</v>
      </c>
      <c r="W1801" s="137"/>
    </row>
    <row r="1802" spans="19:23">
      <c r="S1802" s="203" t="e">
        <f>Tabla13[[#This Row],[Título del contrato]]&amp;Tabla13[[#This Row],[Nº Expediente de la plataforma de contratación]]</f>
        <v>#VALUE!</v>
      </c>
      <c r="T1802" s="208" t="e">
        <f>Tabla13[[#This Row],[Nº Expediente de la plataforma de contratación]]</f>
        <v>#VALUE!</v>
      </c>
      <c r="U1802" s="134" t="e">
        <f>Tabla13[[#This Row],[Importe IVA ]]</f>
        <v>#VALUE!</v>
      </c>
      <c r="V1802" s="134" t="e">
        <f>Tabla13[[#This Row],[Importe de adjudicación (IVA INCLUIDO)]]</f>
        <v>#VALUE!</v>
      </c>
      <c r="W1802" s="137"/>
    </row>
    <row r="1803" spans="19:23">
      <c r="S1803" s="203" t="e">
        <f>Tabla13[[#This Row],[Título del contrato]]&amp;Tabla13[[#This Row],[Nº Expediente de la plataforma de contratación]]</f>
        <v>#VALUE!</v>
      </c>
      <c r="T1803" s="208" t="e">
        <f>Tabla13[[#This Row],[Nº Expediente de la plataforma de contratación]]</f>
        <v>#VALUE!</v>
      </c>
      <c r="U1803" s="134" t="e">
        <f>Tabla13[[#This Row],[Importe IVA ]]</f>
        <v>#VALUE!</v>
      </c>
      <c r="V1803" s="134" t="e">
        <f>Tabla13[[#This Row],[Importe de adjudicación (IVA INCLUIDO)]]</f>
        <v>#VALUE!</v>
      </c>
      <c r="W1803" s="137"/>
    </row>
    <row r="1804" spans="19:23">
      <c r="S1804" s="203" t="e">
        <f>Tabla13[[#This Row],[Título del contrato]]&amp;Tabla13[[#This Row],[Nº Expediente de la plataforma de contratación]]</f>
        <v>#VALUE!</v>
      </c>
      <c r="T1804" s="208" t="e">
        <f>Tabla13[[#This Row],[Nº Expediente de la plataforma de contratación]]</f>
        <v>#VALUE!</v>
      </c>
      <c r="U1804" s="134" t="e">
        <f>Tabla13[[#This Row],[Importe IVA ]]</f>
        <v>#VALUE!</v>
      </c>
      <c r="V1804" s="134" t="e">
        <f>Tabla13[[#This Row],[Importe de adjudicación (IVA INCLUIDO)]]</f>
        <v>#VALUE!</v>
      </c>
      <c r="W1804" s="137"/>
    </row>
    <row r="1805" spans="19:23">
      <c r="S1805" s="203" t="e">
        <f>Tabla13[[#This Row],[Título del contrato]]&amp;Tabla13[[#This Row],[Nº Expediente de la plataforma de contratación]]</f>
        <v>#VALUE!</v>
      </c>
      <c r="T1805" s="208" t="e">
        <f>Tabla13[[#This Row],[Nº Expediente de la plataforma de contratación]]</f>
        <v>#VALUE!</v>
      </c>
      <c r="U1805" s="134" t="e">
        <f>Tabla13[[#This Row],[Importe IVA ]]</f>
        <v>#VALUE!</v>
      </c>
      <c r="V1805" s="134" t="e">
        <f>Tabla13[[#This Row],[Importe de adjudicación (IVA INCLUIDO)]]</f>
        <v>#VALUE!</v>
      </c>
      <c r="W1805" s="137"/>
    </row>
    <row r="1806" spans="19:23">
      <c r="S1806" s="203" t="e">
        <f>Tabla13[[#This Row],[Título del contrato]]&amp;Tabla13[[#This Row],[Nº Expediente de la plataforma de contratación]]</f>
        <v>#VALUE!</v>
      </c>
      <c r="T1806" s="208" t="e">
        <f>Tabla13[[#This Row],[Nº Expediente de la plataforma de contratación]]</f>
        <v>#VALUE!</v>
      </c>
      <c r="U1806" s="134" t="e">
        <f>Tabla13[[#This Row],[Importe IVA ]]</f>
        <v>#VALUE!</v>
      </c>
      <c r="V1806" s="134" t="e">
        <f>Tabla13[[#This Row],[Importe de adjudicación (IVA INCLUIDO)]]</f>
        <v>#VALUE!</v>
      </c>
      <c r="W1806" s="137"/>
    </row>
    <row r="1807" spans="19:23">
      <c r="S1807" s="203" t="e">
        <f>Tabla13[[#This Row],[Título del contrato]]&amp;Tabla13[[#This Row],[Nº Expediente de la plataforma de contratación]]</f>
        <v>#VALUE!</v>
      </c>
      <c r="T1807" s="208" t="e">
        <f>Tabla13[[#This Row],[Nº Expediente de la plataforma de contratación]]</f>
        <v>#VALUE!</v>
      </c>
      <c r="U1807" s="134" t="e">
        <f>Tabla13[[#This Row],[Importe IVA ]]</f>
        <v>#VALUE!</v>
      </c>
      <c r="V1807" s="134" t="e">
        <f>Tabla13[[#This Row],[Importe de adjudicación (IVA INCLUIDO)]]</f>
        <v>#VALUE!</v>
      </c>
      <c r="W1807" s="137"/>
    </row>
    <row r="1808" spans="19:23">
      <c r="S1808" s="203" t="e">
        <f>Tabla13[[#This Row],[Título del contrato]]&amp;Tabla13[[#This Row],[Nº Expediente de la plataforma de contratación]]</f>
        <v>#VALUE!</v>
      </c>
      <c r="T1808" s="208" t="e">
        <f>Tabla13[[#This Row],[Nº Expediente de la plataforma de contratación]]</f>
        <v>#VALUE!</v>
      </c>
      <c r="U1808" s="134" t="e">
        <f>Tabla13[[#This Row],[Importe IVA ]]</f>
        <v>#VALUE!</v>
      </c>
      <c r="V1808" s="134" t="e">
        <f>Tabla13[[#This Row],[Importe de adjudicación (IVA INCLUIDO)]]</f>
        <v>#VALUE!</v>
      </c>
      <c r="W1808" s="137"/>
    </row>
    <row r="1809" spans="19:23">
      <c r="S1809" s="203" t="e">
        <f>Tabla13[[#This Row],[Título del contrato]]&amp;Tabla13[[#This Row],[Nº Expediente de la plataforma de contratación]]</f>
        <v>#VALUE!</v>
      </c>
      <c r="T1809" s="208" t="e">
        <f>Tabla13[[#This Row],[Nº Expediente de la plataforma de contratación]]</f>
        <v>#VALUE!</v>
      </c>
      <c r="U1809" s="134" t="e">
        <f>Tabla13[[#This Row],[Importe IVA ]]</f>
        <v>#VALUE!</v>
      </c>
      <c r="V1809" s="134" t="e">
        <f>Tabla13[[#This Row],[Importe de adjudicación (IVA INCLUIDO)]]</f>
        <v>#VALUE!</v>
      </c>
      <c r="W1809" s="137"/>
    </row>
    <row r="1810" spans="19:23">
      <c r="S1810" s="203" t="e">
        <f>Tabla13[[#This Row],[Título del contrato]]&amp;Tabla13[[#This Row],[Nº Expediente de la plataforma de contratación]]</f>
        <v>#VALUE!</v>
      </c>
      <c r="T1810" s="208" t="e">
        <f>Tabla13[[#This Row],[Nº Expediente de la plataforma de contratación]]</f>
        <v>#VALUE!</v>
      </c>
      <c r="U1810" s="134" t="e">
        <f>Tabla13[[#This Row],[Importe IVA ]]</f>
        <v>#VALUE!</v>
      </c>
      <c r="V1810" s="134" t="e">
        <f>Tabla13[[#This Row],[Importe de adjudicación (IVA INCLUIDO)]]</f>
        <v>#VALUE!</v>
      </c>
      <c r="W1810" s="137"/>
    </row>
    <row r="1811" spans="19:23">
      <c r="S1811" s="203" t="e">
        <f>Tabla13[[#This Row],[Título del contrato]]&amp;Tabla13[[#This Row],[Nº Expediente de la plataforma de contratación]]</f>
        <v>#VALUE!</v>
      </c>
      <c r="T1811" s="208" t="e">
        <f>Tabla13[[#This Row],[Nº Expediente de la plataforma de contratación]]</f>
        <v>#VALUE!</v>
      </c>
      <c r="U1811" s="134" t="e">
        <f>Tabla13[[#This Row],[Importe IVA ]]</f>
        <v>#VALUE!</v>
      </c>
      <c r="V1811" s="134" t="e">
        <f>Tabla13[[#This Row],[Importe de adjudicación (IVA INCLUIDO)]]</f>
        <v>#VALUE!</v>
      </c>
      <c r="W1811" s="137"/>
    </row>
    <row r="1812" spans="19:23">
      <c r="S1812" s="203" t="e">
        <f>Tabla13[[#This Row],[Título del contrato]]&amp;Tabla13[[#This Row],[Nº Expediente de la plataforma de contratación]]</f>
        <v>#VALUE!</v>
      </c>
      <c r="T1812" s="208" t="e">
        <f>Tabla13[[#This Row],[Nº Expediente de la plataforma de contratación]]</f>
        <v>#VALUE!</v>
      </c>
      <c r="U1812" s="134" t="e">
        <f>Tabla13[[#This Row],[Importe IVA ]]</f>
        <v>#VALUE!</v>
      </c>
      <c r="V1812" s="134" t="e">
        <f>Tabla13[[#This Row],[Importe de adjudicación (IVA INCLUIDO)]]</f>
        <v>#VALUE!</v>
      </c>
      <c r="W1812" s="137"/>
    </row>
    <row r="1813" spans="19:23">
      <c r="S1813" s="203" t="e">
        <f>Tabla13[[#This Row],[Título del contrato]]&amp;Tabla13[[#This Row],[Nº Expediente de la plataforma de contratación]]</f>
        <v>#VALUE!</v>
      </c>
      <c r="T1813" s="208" t="e">
        <f>Tabla13[[#This Row],[Nº Expediente de la plataforma de contratación]]</f>
        <v>#VALUE!</v>
      </c>
      <c r="U1813" s="134" t="e">
        <f>Tabla13[[#This Row],[Importe IVA ]]</f>
        <v>#VALUE!</v>
      </c>
      <c r="V1813" s="134" t="e">
        <f>Tabla13[[#This Row],[Importe de adjudicación (IVA INCLUIDO)]]</f>
        <v>#VALUE!</v>
      </c>
      <c r="W1813" s="137"/>
    </row>
    <row r="1814" spans="19:23">
      <c r="S1814" s="203" t="e">
        <f>Tabla13[[#This Row],[Título del contrato]]&amp;Tabla13[[#This Row],[Nº Expediente de la plataforma de contratación]]</f>
        <v>#VALUE!</v>
      </c>
      <c r="T1814" s="208" t="e">
        <f>Tabla13[[#This Row],[Nº Expediente de la plataforma de contratación]]</f>
        <v>#VALUE!</v>
      </c>
      <c r="U1814" s="134" t="e">
        <f>Tabla13[[#This Row],[Importe IVA ]]</f>
        <v>#VALUE!</v>
      </c>
      <c r="V1814" s="134" t="e">
        <f>Tabla13[[#This Row],[Importe de adjudicación (IVA INCLUIDO)]]</f>
        <v>#VALUE!</v>
      </c>
      <c r="W1814" s="137"/>
    </row>
    <row r="1815" spans="19:23">
      <c r="S1815" s="203" t="e">
        <f>Tabla13[[#This Row],[Título del contrato]]&amp;Tabla13[[#This Row],[Nº Expediente de la plataforma de contratación]]</f>
        <v>#VALUE!</v>
      </c>
      <c r="T1815" s="208" t="e">
        <f>Tabla13[[#This Row],[Nº Expediente de la plataforma de contratación]]</f>
        <v>#VALUE!</v>
      </c>
      <c r="U1815" s="134" t="e">
        <f>Tabla13[[#This Row],[Importe IVA ]]</f>
        <v>#VALUE!</v>
      </c>
      <c r="V1815" s="134" t="e">
        <f>Tabla13[[#This Row],[Importe de adjudicación (IVA INCLUIDO)]]</f>
        <v>#VALUE!</v>
      </c>
      <c r="W1815" s="137"/>
    </row>
    <row r="1816" spans="19:23">
      <c r="S1816" s="203" t="e">
        <f>Tabla13[[#This Row],[Título del contrato]]&amp;Tabla13[[#This Row],[Nº Expediente de la plataforma de contratación]]</f>
        <v>#VALUE!</v>
      </c>
      <c r="T1816" s="208" t="e">
        <f>Tabla13[[#This Row],[Nº Expediente de la plataforma de contratación]]</f>
        <v>#VALUE!</v>
      </c>
      <c r="U1816" s="134" t="e">
        <f>Tabla13[[#This Row],[Importe IVA ]]</f>
        <v>#VALUE!</v>
      </c>
      <c r="V1816" s="134" t="e">
        <f>Tabla13[[#This Row],[Importe de adjudicación (IVA INCLUIDO)]]</f>
        <v>#VALUE!</v>
      </c>
      <c r="W1816" s="137"/>
    </row>
    <row r="1817" spans="19:23">
      <c r="S1817" s="203" t="e">
        <f>Tabla13[[#This Row],[Título del contrato]]&amp;Tabla13[[#This Row],[Nº Expediente de la plataforma de contratación]]</f>
        <v>#VALUE!</v>
      </c>
      <c r="T1817" s="208" t="e">
        <f>Tabla13[[#This Row],[Nº Expediente de la plataforma de contratación]]</f>
        <v>#VALUE!</v>
      </c>
      <c r="U1817" s="134" t="e">
        <f>Tabla13[[#This Row],[Importe IVA ]]</f>
        <v>#VALUE!</v>
      </c>
      <c r="V1817" s="134" t="e">
        <f>Tabla13[[#This Row],[Importe de adjudicación (IVA INCLUIDO)]]</f>
        <v>#VALUE!</v>
      </c>
      <c r="W1817" s="137"/>
    </row>
    <row r="1818" spans="19:23">
      <c r="S1818" s="203" t="e">
        <f>Tabla13[[#This Row],[Título del contrato]]&amp;Tabla13[[#This Row],[Nº Expediente de la plataforma de contratación]]</f>
        <v>#VALUE!</v>
      </c>
      <c r="T1818" s="208" t="e">
        <f>Tabla13[[#This Row],[Nº Expediente de la plataforma de contratación]]</f>
        <v>#VALUE!</v>
      </c>
      <c r="U1818" s="134" t="e">
        <f>Tabla13[[#This Row],[Importe IVA ]]</f>
        <v>#VALUE!</v>
      </c>
      <c r="V1818" s="134" t="e">
        <f>Tabla13[[#This Row],[Importe de adjudicación (IVA INCLUIDO)]]</f>
        <v>#VALUE!</v>
      </c>
      <c r="W1818" s="137"/>
    </row>
    <row r="1819" spans="19:23">
      <c r="S1819" s="203" t="e">
        <f>Tabla13[[#This Row],[Título del contrato]]&amp;Tabla13[[#This Row],[Nº Expediente de la plataforma de contratación]]</f>
        <v>#VALUE!</v>
      </c>
      <c r="T1819" s="208" t="e">
        <f>Tabla13[[#This Row],[Nº Expediente de la plataforma de contratación]]</f>
        <v>#VALUE!</v>
      </c>
      <c r="U1819" s="134" t="e">
        <f>Tabla13[[#This Row],[Importe IVA ]]</f>
        <v>#VALUE!</v>
      </c>
      <c r="V1819" s="134" t="e">
        <f>Tabla13[[#This Row],[Importe de adjudicación (IVA INCLUIDO)]]</f>
        <v>#VALUE!</v>
      </c>
      <c r="W1819" s="137"/>
    </row>
    <row r="1820" spans="19:23">
      <c r="S1820" s="203" t="e">
        <f>Tabla13[[#This Row],[Título del contrato]]&amp;Tabla13[[#This Row],[Nº Expediente de la plataforma de contratación]]</f>
        <v>#VALUE!</v>
      </c>
      <c r="T1820" s="208" t="e">
        <f>Tabla13[[#This Row],[Nº Expediente de la plataforma de contratación]]</f>
        <v>#VALUE!</v>
      </c>
      <c r="U1820" s="134" t="e">
        <f>Tabla13[[#This Row],[Importe IVA ]]</f>
        <v>#VALUE!</v>
      </c>
      <c r="V1820" s="134" t="e">
        <f>Tabla13[[#This Row],[Importe de adjudicación (IVA INCLUIDO)]]</f>
        <v>#VALUE!</v>
      </c>
      <c r="W1820" s="137"/>
    </row>
    <row r="1821" spans="19:23">
      <c r="S1821" s="203" t="e">
        <f>Tabla13[[#This Row],[Título del contrato]]&amp;Tabla13[[#This Row],[Nº Expediente de la plataforma de contratación]]</f>
        <v>#VALUE!</v>
      </c>
      <c r="T1821" s="208" t="e">
        <f>Tabla13[[#This Row],[Nº Expediente de la plataforma de contratación]]</f>
        <v>#VALUE!</v>
      </c>
      <c r="U1821" s="134" t="e">
        <f>Tabla13[[#This Row],[Importe IVA ]]</f>
        <v>#VALUE!</v>
      </c>
      <c r="V1821" s="134" t="e">
        <f>Tabla13[[#This Row],[Importe de adjudicación (IVA INCLUIDO)]]</f>
        <v>#VALUE!</v>
      </c>
      <c r="W1821" s="137"/>
    </row>
    <row r="1822" spans="19:23">
      <c r="S1822" s="203" t="e">
        <f>Tabla13[[#This Row],[Título del contrato]]&amp;Tabla13[[#This Row],[Nº Expediente de la plataforma de contratación]]</f>
        <v>#VALUE!</v>
      </c>
      <c r="T1822" s="208" t="e">
        <f>Tabla13[[#This Row],[Nº Expediente de la plataforma de contratación]]</f>
        <v>#VALUE!</v>
      </c>
      <c r="U1822" s="134" t="e">
        <f>Tabla13[[#This Row],[Importe IVA ]]</f>
        <v>#VALUE!</v>
      </c>
      <c r="V1822" s="134" t="e">
        <f>Tabla13[[#This Row],[Importe de adjudicación (IVA INCLUIDO)]]</f>
        <v>#VALUE!</v>
      </c>
      <c r="W1822" s="137"/>
    </row>
    <row r="1823" spans="19:23">
      <c r="S1823" s="203" t="e">
        <f>Tabla13[[#This Row],[Título del contrato]]&amp;Tabla13[[#This Row],[Nº Expediente de la plataforma de contratación]]</f>
        <v>#VALUE!</v>
      </c>
      <c r="T1823" s="208" t="e">
        <f>Tabla13[[#This Row],[Nº Expediente de la plataforma de contratación]]</f>
        <v>#VALUE!</v>
      </c>
      <c r="U1823" s="134" t="e">
        <f>Tabla13[[#This Row],[Importe IVA ]]</f>
        <v>#VALUE!</v>
      </c>
      <c r="V1823" s="134" t="e">
        <f>Tabla13[[#This Row],[Importe de adjudicación (IVA INCLUIDO)]]</f>
        <v>#VALUE!</v>
      </c>
      <c r="W1823" s="137"/>
    </row>
    <row r="1824" spans="19:23">
      <c r="S1824" s="203" t="e">
        <f>Tabla13[[#This Row],[Título del contrato]]&amp;Tabla13[[#This Row],[Nº Expediente de la plataforma de contratación]]</f>
        <v>#VALUE!</v>
      </c>
      <c r="T1824" s="208" t="e">
        <f>Tabla13[[#This Row],[Nº Expediente de la plataforma de contratación]]</f>
        <v>#VALUE!</v>
      </c>
      <c r="U1824" s="134" t="e">
        <f>Tabla13[[#This Row],[Importe IVA ]]</f>
        <v>#VALUE!</v>
      </c>
      <c r="V1824" s="134" t="e">
        <f>Tabla13[[#This Row],[Importe de adjudicación (IVA INCLUIDO)]]</f>
        <v>#VALUE!</v>
      </c>
      <c r="W1824" s="137"/>
    </row>
    <row r="1825" spans="19:23">
      <c r="S1825" s="203" t="e">
        <f>Tabla13[[#This Row],[Título del contrato]]&amp;Tabla13[[#This Row],[Nº Expediente de la plataforma de contratación]]</f>
        <v>#VALUE!</v>
      </c>
      <c r="T1825" s="208" t="e">
        <f>Tabla13[[#This Row],[Nº Expediente de la plataforma de contratación]]</f>
        <v>#VALUE!</v>
      </c>
      <c r="U1825" s="134" t="e">
        <f>Tabla13[[#This Row],[Importe IVA ]]</f>
        <v>#VALUE!</v>
      </c>
      <c r="V1825" s="134" t="e">
        <f>Tabla13[[#This Row],[Importe de adjudicación (IVA INCLUIDO)]]</f>
        <v>#VALUE!</v>
      </c>
      <c r="W1825" s="137"/>
    </row>
    <row r="1826" spans="19:23">
      <c r="S1826" s="203" t="e">
        <f>Tabla13[[#This Row],[Título del contrato]]&amp;Tabla13[[#This Row],[Nº Expediente de la plataforma de contratación]]</f>
        <v>#VALUE!</v>
      </c>
      <c r="T1826" s="208" t="e">
        <f>Tabla13[[#This Row],[Nº Expediente de la plataforma de contratación]]</f>
        <v>#VALUE!</v>
      </c>
      <c r="U1826" s="134" t="e">
        <f>Tabla13[[#This Row],[Importe IVA ]]</f>
        <v>#VALUE!</v>
      </c>
      <c r="V1826" s="134" t="e">
        <f>Tabla13[[#This Row],[Importe de adjudicación (IVA INCLUIDO)]]</f>
        <v>#VALUE!</v>
      </c>
      <c r="W1826" s="137"/>
    </row>
    <row r="1827" spans="19:23">
      <c r="S1827" s="203" t="e">
        <f>Tabla13[[#This Row],[Título del contrato]]&amp;Tabla13[[#This Row],[Nº Expediente de la plataforma de contratación]]</f>
        <v>#VALUE!</v>
      </c>
      <c r="T1827" s="208" t="e">
        <f>Tabla13[[#This Row],[Nº Expediente de la plataforma de contratación]]</f>
        <v>#VALUE!</v>
      </c>
      <c r="U1827" s="134" t="e">
        <f>Tabla13[[#This Row],[Importe IVA ]]</f>
        <v>#VALUE!</v>
      </c>
      <c r="V1827" s="134" t="e">
        <f>Tabla13[[#This Row],[Importe de adjudicación (IVA INCLUIDO)]]</f>
        <v>#VALUE!</v>
      </c>
      <c r="W1827" s="137"/>
    </row>
    <row r="1828" spans="19:23">
      <c r="S1828" s="203" t="e">
        <f>Tabla13[[#This Row],[Título del contrato]]&amp;Tabla13[[#This Row],[Nº Expediente de la plataforma de contratación]]</f>
        <v>#VALUE!</v>
      </c>
      <c r="T1828" s="208" t="e">
        <f>Tabla13[[#This Row],[Nº Expediente de la plataforma de contratación]]</f>
        <v>#VALUE!</v>
      </c>
      <c r="U1828" s="134" t="e">
        <f>Tabla13[[#This Row],[Importe IVA ]]</f>
        <v>#VALUE!</v>
      </c>
      <c r="V1828" s="134" t="e">
        <f>Tabla13[[#This Row],[Importe de adjudicación (IVA INCLUIDO)]]</f>
        <v>#VALUE!</v>
      </c>
      <c r="W1828" s="137"/>
    </row>
    <row r="1829" spans="19:23">
      <c r="S1829" s="203" t="e">
        <f>Tabla13[[#This Row],[Título del contrato]]&amp;Tabla13[[#This Row],[Nº Expediente de la plataforma de contratación]]</f>
        <v>#VALUE!</v>
      </c>
      <c r="T1829" s="208" t="e">
        <f>Tabla13[[#This Row],[Nº Expediente de la plataforma de contratación]]</f>
        <v>#VALUE!</v>
      </c>
      <c r="U1829" s="134" t="e">
        <f>Tabla13[[#This Row],[Importe IVA ]]</f>
        <v>#VALUE!</v>
      </c>
      <c r="V1829" s="134" t="e">
        <f>Tabla13[[#This Row],[Importe de adjudicación (IVA INCLUIDO)]]</f>
        <v>#VALUE!</v>
      </c>
      <c r="W1829" s="137"/>
    </row>
    <row r="1830" spans="19:23">
      <c r="S1830" s="203" t="e">
        <f>Tabla13[[#This Row],[Título del contrato]]&amp;Tabla13[[#This Row],[Nº Expediente de la plataforma de contratación]]</f>
        <v>#VALUE!</v>
      </c>
      <c r="T1830" s="208" t="e">
        <f>Tabla13[[#This Row],[Nº Expediente de la plataforma de contratación]]</f>
        <v>#VALUE!</v>
      </c>
      <c r="U1830" s="134" t="e">
        <f>Tabla13[[#This Row],[Importe IVA ]]</f>
        <v>#VALUE!</v>
      </c>
      <c r="V1830" s="134" t="e">
        <f>Tabla13[[#This Row],[Importe de adjudicación (IVA INCLUIDO)]]</f>
        <v>#VALUE!</v>
      </c>
      <c r="W1830" s="137"/>
    </row>
    <row r="1831" spans="19:23">
      <c r="S1831" s="203" t="e">
        <f>Tabla13[[#This Row],[Título del contrato]]&amp;Tabla13[[#This Row],[Nº Expediente de la plataforma de contratación]]</f>
        <v>#VALUE!</v>
      </c>
      <c r="T1831" s="208" t="e">
        <f>Tabla13[[#This Row],[Nº Expediente de la plataforma de contratación]]</f>
        <v>#VALUE!</v>
      </c>
      <c r="U1831" s="134" t="e">
        <f>Tabla13[[#This Row],[Importe IVA ]]</f>
        <v>#VALUE!</v>
      </c>
      <c r="V1831" s="134" t="e">
        <f>Tabla13[[#This Row],[Importe de adjudicación (IVA INCLUIDO)]]</f>
        <v>#VALUE!</v>
      </c>
      <c r="W1831" s="137"/>
    </row>
    <row r="1832" spans="19:23">
      <c r="S1832" s="203" t="e">
        <f>Tabla13[[#This Row],[Título del contrato]]&amp;Tabla13[[#This Row],[Nº Expediente de la plataforma de contratación]]</f>
        <v>#VALUE!</v>
      </c>
      <c r="T1832" s="208" t="e">
        <f>Tabla13[[#This Row],[Nº Expediente de la plataforma de contratación]]</f>
        <v>#VALUE!</v>
      </c>
      <c r="U1832" s="134" t="e">
        <f>Tabla13[[#This Row],[Importe IVA ]]</f>
        <v>#VALUE!</v>
      </c>
      <c r="V1832" s="134" t="e">
        <f>Tabla13[[#This Row],[Importe de adjudicación (IVA INCLUIDO)]]</f>
        <v>#VALUE!</v>
      </c>
      <c r="W1832" s="137"/>
    </row>
    <row r="1833" spans="19:23">
      <c r="S1833" s="203" t="e">
        <f>Tabla13[[#This Row],[Título del contrato]]&amp;Tabla13[[#This Row],[Nº Expediente de la plataforma de contratación]]</f>
        <v>#VALUE!</v>
      </c>
      <c r="T1833" s="208" t="e">
        <f>Tabla13[[#This Row],[Nº Expediente de la plataforma de contratación]]</f>
        <v>#VALUE!</v>
      </c>
      <c r="U1833" s="134" t="e">
        <f>Tabla13[[#This Row],[Importe IVA ]]</f>
        <v>#VALUE!</v>
      </c>
      <c r="V1833" s="134" t="e">
        <f>Tabla13[[#This Row],[Importe de adjudicación (IVA INCLUIDO)]]</f>
        <v>#VALUE!</v>
      </c>
      <c r="W1833" s="137"/>
    </row>
    <row r="1834" spans="19:23">
      <c r="S1834" s="203" t="e">
        <f>Tabla13[[#This Row],[Título del contrato]]&amp;Tabla13[[#This Row],[Nº Expediente de la plataforma de contratación]]</f>
        <v>#VALUE!</v>
      </c>
      <c r="T1834" s="208" t="e">
        <f>Tabla13[[#This Row],[Nº Expediente de la plataforma de contratación]]</f>
        <v>#VALUE!</v>
      </c>
      <c r="U1834" s="134" t="e">
        <f>Tabla13[[#This Row],[Importe IVA ]]</f>
        <v>#VALUE!</v>
      </c>
      <c r="V1834" s="134" t="e">
        <f>Tabla13[[#This Row],[Importe de adjudicación (IVA INCLUIDO)]]</f>
        <v>#VALUE!</v>
      </c>
      <c r="W1834" s="137"/>
    </row>
    <row r="1835" spans="19:23">
      <c r="S1835" s="203" t="e">
        <f>Tabla13[[#This Row],[Título del contrato]]&amp;Tabla13[[#This Row],[Nº Expediente de la plataforma de contratación]]</f>
        <v>#VALUE!</v>
      </c>
      <c r="T1835" s="208" t="e">
        <f>Tabla13[[#This Row],[Nº Expediente de la plataforma de contratación]]</f>
        <v>#VALUE!</v>
      </c>
      <c r="U1835" s="134" t="e">
        <f>Tabla13[[#This Row],[Importe IVA ]]</f>
        <v>#VALUE!</v>
      </c>
      <c r="V1835" s="134" t="e">
        <f>Tabla13[[#This Row],[Importe de adjudicación (IVA INCLUIDO)]]</f>
        <v>#VALUE!</v>
      </c>
      <c r="W1835" s="137"/>
    </row>
    <row r="1836" spans="19:23">
      <c r="S1836" s="203" t="e">
        <f>Tabla13[[#This Row],[Título del contrato]]&amp;Tabla13[[#This Row],[Nº Expediente de la plataforma de contratación]]</f>
        <v>#VALUE!</v>
      </c>
      <c r="T1836" s="208" t="e">
        <f>Tabla13[[#This Row],[Nº Expediente de la plataforma de contratación]]</f>
        <v>#VALUE!</v>
      </c>
      <c r="U1836" s="134" t="e">
        <f>Tabla13[[#This Row],[Importe IVA ]]</f>
        <v>#VALUE!</v>
      </c>
      <c r="V1836" s="134" t="e">
        <f>Tabla13[[#This Row],[Importe de adjudicación (IVA INCLUIDO)]]</f>
        <v>#VALUE!</v>
      </c>
      <c r="W1836" s="137"/>
    </row>
    <row r="1837" spans="19:23">
      <c r="S1837" s="203" t="e">
        <f>Tabla13[[#This Row],[Título del contrato]]&amp;Tabla13[[#This Row],[Nº Expediente de la plataforma de contratación]]</f>
        <v>#VALUE!</v>
      </c>
      <c r="T1837" s="208" t="e">
        <f>Tabla13[[#This Row],[Nº Expediente de la plataforma de contratación]]</f>
        <v>#VALUE!</v>
      </c>
      <c r="U1837" s="134" t="e">
        <f>Tabla13[[#This Row],[Importe IVA ]]</f>
        <v>#VALUE!</v>
      </c>
      <c r="V1837" s="134" t="e">
        <f>Tabla13[[#This Row],[Importe de adjudicación (IVA INCLUIDO)]]</f>
        <v>#VALUE!</v>
      </c>
      <c r="W1837" s="137"/>
    </row>
    <row r="1838" spans="19:23">
      <c r="S1838" s="203" t="e">
        <f>Tabla13[[#This Row],[Título del contrato]]&amp;Tabla13[[#This Row],[Nº Expediente de la plataforma de contratación]]</f>
        <v>#VALUE!</v>
      </c>
      <c r="T1838" s="208" t="e">
        <f>Tabla13[[#This Row],[Nº Expediente de la plataforma de contratación]]</f>
        <v>#VALUE!</v>
      </c>
      <c r="U1838" s="134" t="e">
        <f>Tabla13[[#This Row],[Importe IVA ]]</f>
        <v>#VALUE!</v>
      </c>
      <c r="V1838" s="134" t="e">
        <f>Tabla13[[#This Row],[Importe de adjudicación (IVA INCLUIDO)]]</f>
        <v>#VALUE!</v>
      </c>
      <c r="W1838" s="137"/>
    </row>
    <row r="1839" spans="19:23">
      <c r="S1839" s="203" t="e">
        <f>Tabla13[[#This Row],[Título del contrato]]&amp;Tabla13[[#This Row],[Nº Expediente de la plataforma de contratación]]</f>
        <v>#VALUE!</v>
      </c>
      <c r="T1839" s="208" t="e">
        <f>Tabla13[[#This Row],[Nº Expediente de la plataforma de contratación]]</f>
        <v>#VALUE!</v>
      </c>
      <c r="U1839" s="134" t="e">
        <f>Tabla13[[#This Row],[Importe IVA ]]</f>
        <v>#VALUE!</v>
      </c>
      <c r="V1839" s="134" t="e">
        <f>Tabla13[[#This Row],[Importe de adjudicación (IVA INCLUIDO)]]</f>
        <v>#VALUE!</v>
      </c>
      <c r="W1839" s="137"/>
    </row>
    <row r="1840" spans="19:23">
      <c r="S1840" s="203" t="e">
        <f>Tabla13[[#This Row],[Título del contrato]]&amp;Tabla13[[#This Row],[Nº Expediente de la plataforma de contratación]]</f>
        <v>#VALUE!</v>
      </c>
      <c r="T1840" s="208" t="e">
        <f>Tabla13[[#This Row],[Nº Expediente de la plataforma de contratación]]</f>
        <v>#VALUE!</v>
      </c>
      <c r="U1840" s="134" t="e">
        <f>Tabla13[[#This Row],[Importe IVA ]]</f>
        <v>#VALUE!</v>
      </c>
      <c r="V1840" s="134" t="e">
        <f>Tabla13[[#This Row],[Importe de adjudicación (IVA INCLUIDO)]]</f>
        <v>#VALUE!</v>
      </c>
      <c r="W1840" s="137"/>
    </row>
    <row r="1841" spans="19:23">
      <c r="S1841" s="203" t="e">
        <f>Tabla13[[#This Row],[Título del contrato]]&amp;Tabla13[[#This Row],[Nº Expediente de la plataforma de contratación]]</f>
        <v>#VALUE!</v>
      </c>
      <c r="T1841" s="208" t="e">
        <f>Tabla13[[#This Row],[Nº Expediente de la plataforma de contratación]]</f>
        <v>#VALUE!</v>
      </c>
      <c r="U1841" s="134" t="e">
        <f>Tabla13[[#This Row],[Importe IVA ]]</f>
        <v>#VALUE!</v>
      </c>
      <c r="V1841" s="134" t="e">
        <f>Tabla13[[#This Row],[Importe de adjudicación (IVA INCLUIDO)]]</f>
        <v>#VALUE!</v>
      </c>
      <c r="W1841" s="137"/>
    </row>
    <row r="1842" spans="19:23">
      <c r="S1842" s="203" t="e">
        <f>Tabla13[[#This Row],[Título del contrato]]&amp;Tabla13[[#This Row],[Nº Expediente de la plataforma de contratación]]</f>
        <v>#VALUE!</v>
      </c>
      <c r="T1842" s="208" t="e">
        <f>Tabla13[[#This Row],[Nº Expediente de la plataforma de contratación]]</f>
        <v>#VALUE!</v>
      </c>
      <c r="U1842" s="134" t="e">
        <f>Tabla13[[#This Row],[Importe IVA ]]</f>
        <v>#VALUE!</v>
      </c>
      <c r="V1842" s="134" t="e">
        <f>Tabla13[[#This Row],[Importe de adjudicación (IVA INCLUIDO)]]</f>
        <v>#VALUE!</v>
      </c>
      <c r="W1842" s="137"/>
    </row>
    <row r="1843" spans="19:23">
      <c r="S1843" s="203" t="e">
        <f>Tabla13[[#This Row],[Título del contrato]]&amp;Tabla13[[#This Row],[Nº Expediente de la plataforma de contratación]]</f>
        <v>#VALUE!</v>
      </c>
      <c r="T1843" s="208" t="e">
        <f>Tabla13[[#This Row],[Nº Expediente de la plataforma de contratación]]</f>
        <v>#VALUE!</v>
      </c>
      <c r="U1843" s="134" t="e">
        <f>Tabla13[[#This Row],[Importe IVA ]]</f>
        <v>#VALUE!</v>
      </c>
      <c r="V1843" s="134" t="e">
        <f>Tabla13[[#This Row],[Importe de adjudicación (IVA INCLUIDO)]]</f>
        <v>#VALUE!</v>
      </c>
      <c r="W1843" s="137"/>
    </row>
    <row r="1844" spans="19:23">
      <c r="S1844" s="203" t="e">
        <f>Tabla13[[#This Row],[Título del contrato]]&amp;Tabla13[[#This Row],[Nº Expediente de la plataforma de contratación]]</f>
        <v>#VALUE!</v>
      </c>
      <c r="T1844" s="208" t="e">
        <f>Tabla13[[#This Row],[Nº Expediente de la plataforma de contratación]]</f>
        <v>#VALUE!</v>
      </c>
      <c r="U1844" s="134" t="e">
        <f>Tabla13[[#This Row],[Importe IVA ]]</f>
        <v>#VALUE!</v>
      </c>
      <c r="V1844" s="134" t="e">
        <f>Tabla13[[#This Row],[Importe de adjudicación (IVA INCLUIDO)]]</f>
        <v>#VALUE!</v>
      </c>
      <c r="W1844" s="137"/>
    </row>
    <row r="1845" spans="19:23">
      <c r="S1845" s="203" t="e">
        <f>Tabla13[[#This Row],[Título del contrato]]&amp;Tabla13[[#This Row],[Nº Expediente de la plataforma de contratación]]</f>
        <v>#VALUE!</v>
      </c>
      <c r="T1845" s="208" t="e">
        <f>Tabla13[[#This Row],[Nº Expediente de la plataforma de contratación]]</f>
        <v>#VALUE!</v>
      </c>
      <c r="U1845" s="134" t="e">
        <f>Tabla13[[#This Row],[Importe IVA ]]</f>
        <v>#VALUE!</v>
      </c>
      <c r="V1845" s="134" t="e">
        <f>Tabla13[[#This Row],[Importe de adjudicación (IVA INCLUIDO)]]</f>
        <v>#VALUE!</v>
      </c>
      <c r="W1845" s="137"/>
    </row>
    <row r="1846" spans="19:23">
      <c r="S1846" s="203" t="e">
        <f>Tabla13[[#This Row],[Título del contrato]]&amp;Tabla13[[#This Row],[Nº Expediente de la plataforma de contratación]]</f>
        <v>#VALUE!</v>
      </c>
      <c r="T1846" s="208" t="e">
        <f>Tabla13[[#This Row],[Nº Expediente de la plataforma de contratación]]</f>
        <v>#VALUE!</v>
      </c>
      <c r="U1846" s="134" t="e">
        <f>Tabla13[[#This Row],[Importe IVA ]]</f>
        <v>#VALUE!</v>
      </c>
      <c r="V1846" s="134" t="e">
        <f>Tabla13[[#This Row],[Importe de adjudicación (IVA INCLUIDO)]]</f>
        <v>#VALUE!</v>
      </c>
      <c r="W1846" s="137"/>
    </row>
    <row r="1847" spans="19:23">
      <c r="S1847" s="203" t="e">
        <f>Tabla13[[#This Row],[Título del contrato]]&amp;Tabla13[[#This Row],[Nº Expediente de la plataforma de contratación]]</f>
        <v>#VALUE!</v>
      </c>
      <c r="T1847" s="208" t="e">
        <f>Tabla13[[#This Row],[Nº Expediente de la plataforma de contratación]]</f>
        <v>#VALUE!</v>
      </c>
      <c r="U1847" s="134" t="e">
        <f>Tabla13[[#This Row],[Importe IVA ]]</f>
        <v>#VALUE!</v>
      </c>
      <c r="V1847" s="134" t="e">
        <f>Tabla13[[#This Row],[Importe de adjudicación (IVA INCLUIDO)]]</f>
        <v>#VALUE!</v>
      </c>
      <c r="W1847" s="137"/>
    </row>
    <row r="1848" spans="19:23">
      <c r="S1848" s="203" t="e">
        <f>Tabla13[[#This Row],[Título del contrato]]&amp;Tabla13[[#This Row],[Nº Expediente de la plataforma de contratación]]</f>
        <v>#VALUE!</v>
      </c>
      <c r="T1848" s="208" t="e">
        <f>Tabla13[[#This Row],[Nº Expediente de la plataforma de contratación]]</f>
        <v>#VALUE!</v>
      </c>
      <c r="U1848" s="134" t="e">
        <f>Tabla13[[#This Row],[Importe IVA ]]</f>
        <v>#VALUE!</v>
      </c>
      <c r="V1848" s="134" t="e">
        <f>Tabla13[[#This Row],[Importe de adjudicación (IVA INCLUIDO)]]</f>
        <v>#VALUE!</v>
      </c>
      <c r="W1848" s="137"/>
    </row>
    <row r="1849" spans="19:23">
      <c r="S1849" s="203" t="e">
        <f>Tabla13[[#This Row],[Título del contrato]]&amp;Tabla13[[#This Row],[Nº Expediente de la plataforma de contratación]]</f>
        <v>#VALUE!</v>
      </c>
      <c r="T1849" s="208" t="e">
        <f>Tabla13[[#This Row],[Nº Expediente de la plataforma de contratación]]</f>
        <v>#VALUE!</v>
      </c>
      <c r="U1849" s="134" t="e">
        <f>Tabla13[[#This Row],[Importe IVA ]]</f>
        <v>#VALUE!</v>
      </c>
      <c r="V1849" s="134" t="e">
        <f>Tabla13[[#This Row],[Importe de adjudicación (IVA INCLUIDO)]]</f>
        <v>#VALUE!</v>
      </c>
      <c r="W1849" s="137"/>
    </row>
    <row r="1850" spans="19:23">
      <c r="S1850" s="203" t="e">
        <f>Tabla13[[#This Row],[Título del contrato]]&amp;Tabla13[[#This Row],[Nº Expediente de la plataforma de contratación]]</f>
        <v>#VALUE!</v>
      </c>
      <c r="T1850" s="208" t="e">
        <f>Tabla13[[#This Row],[Nº Expediente de la plataforma de contratación]]</f>
        <v>#VALUE!</v>
      </c>
      <c r="U1850" s="134" t="e">
        <f>Tabla13[[#This Row],[Importe IVA ]]</f>
        <v>#VALUE!</v>
      </c>
      <c r="V1850" s="134" t="e">
        <f>Tabla13[[#This Row],[Importe de adjudicación (IVA INCLUIDO)]]</f>
        <v>#VALUE!</v>
      </c>
      <c r="W1850" s="137"/>
    </row>
    <row r="1851" spans="19:23">
      <c r="S1851" s="203" t="e">
        <f>Tabla13[[#This Row],[Título del contrato]]&amp;Tabla13[[#This Row],[Nº Expediente de la plataforma de contratación]]</f>
        <v>#VALUE!</v>
      </c>
      <c r="T1851" s="208" t="e">
        <f>Tabla13[[#This Row],[Nº Expediente de la plataforma de contratación]]</f>
        <v>#VALUE!</v>
      </c>
      <c r="U1851" s="134" t="e">
        <f>Tabla13[[#This Row],[Importe IVA ]]</f>
        <v>#VALUE!</v>
      </c>
      <c r="V1851" s="134" t="e">
        <f>Tabla13[[#This Row],[Importe de adjudicación (IVA INCLUIDO)]]</f>
        <v>#VALUE!</v>
      </c>
      <c r="W1851" s="137"/>
    </row>
    <row r="1852" spans="19:23">
      <c r="S1852" s="203" t="e">
        <f>Tabla13[[#This Row],[Título del contrato]]&amp;Tabla13[[#This Row],[Nº Expediente de la plataforma de contratación]]</f>
        <v>#VALUE!</v>
      </c>
      <c r="T1852" s="208" t="e">
        <f>Tabla13[[#This Row],[Nº Expediente de la plataforma de contratación]]</f>
        <v>#VALUE!</v>
      </c>
      <c r="U1852" s="134" t="e">
        <f>Tabla13[[#This Row],[Importe IVA ]]</f>
        <v>#VALUE!</v>
      </c>
      <c r="V1852" s="134" t="e">
        <f>Tabla13[[#This Row],[Importe de adjudicación (IVA INCLUIDO)]]</f>
        <v>#VALUE!</v>
      </c>
      <c r="W1852" s="137"/>
    </row>
    <row r="1853" spans="19:23">
      <c r="S1853" s="203" t="e">
        <f>Tabla13[[#This Row],[Título del contrato]]&amp;Tabla13[[#This Row],[Nº Expediente de la plataforma de contratación]]</f>
        <v>#VALUE!</v>
      </c>
      <c r="T1853" s="208" t="e">
        <f>Tabla13[[#This Row],[Nº Expediente de la plataforma de contratación]]</f>
        <v>#VALUE!</v>
      </c>
      <c r="U1853" s="134" t="e">
        <f>Tabla13[[#This Row],[Importe IVA ]]</f>
        <v>#VALUE!</v>
      </c>
      <c r="V1853" s="134" t="e">
        <f>Tabla13[[#This Row],[Importe de adjudicación (IVA INCLUIDO)]]</f>
        <v>#VALUE!</v>
      </c>
      <c r="W1853" s="137"/>
    </row>
    <row r="1854" spans="19:23">
      <c r="S1854" s="203" t="e">
        <f>Tabla13[[#This Row],[Título del contrato]]&amp;Tabla13[[#This Row],[Nº Expediente de la plataforma de contratación]]</f>
        <v>#VALUE!</v>
      </c>
      <c r="T1854" s="208" t="e">
        <f>Tabla13[[#This Row],[Nº Expediente de la plataforma de contratación]]</f>
        <v>#VALUE!</v>
      </c>
      <c r="U1854" s="134" t="e">
        <f>Tabla13[[#This Row],[Importe IVA ]]</f>
        <v>#VALUE!</v>
      </c>
      <c r="V1854" s="134" t="e">
        <f>Tabla13[[#This Row],[Importe de adjudicación (IVA INCLUIDO)]]</f>
        <v>#VALUE!</v>
      </c>
      <c r="W1854" s="137"/>
    </row>
    <row r="1855" spans="19:23">
      <c r="S1855" s="203" t="e">
        <f>Tabla13[[#This Row],[Título del contrato]]&amp;Tabla13[[#This Row],[Nº Expediente de la plataforma de contratación]]</f>
        <v>#VALUE!</v>
      </c>
      <c r="T1855" s="208" t="e">
        <f>Tabla13[[#This Row],[Nº Expediente de la plataforma de contratación]]</f>
        <v>#VALUE!</v>
      </c>
      <c r="U1855" s="134" t="e">
        <f>Tabla13[[#This Row],[Importe IVA ]]</f>
        <v>#VALUE!</v>
      </c>
      <c r="V1855" s="134" t="e">
        <f>Tabla13[[#This Row],[Importe de adjudicación (IVA INCLUIDO)]]</f>
        <v>#VALUE!</v>
      </c>
      <c r="W1855" s="137"/>
    </row>
    <row r="1856" spans="19:23">
      <c r="S1856" s="203" t="e">
        <f>Tabla13[[#This Row],[Título del contrato]]&amp;Tabla13[[#This Row],[Nº Expediente de la plataforma de contratación]]</f>
        <v>#VALUE!</v>
      </c>
      <c r="T1856" s="208" t="e">
        <f>Tabla13[[#This Row],[Nº Expediente de la plataforma de contratación]]</f>
        <v>#VALUE!</v>
      </c>
      <c r="U1856" s="134" t="e">
        <f>Tabla13[[#This Row],[Importe IVA ]]</f>
        <v>#VALUE!</v>
      </c>
      <c r="V1856" s="134" t="e">
        <f>Tabla13[[#This Row],[Importe de adjudicación (IVA INCLUIDO)]]</f>
        <v>#VALUE!</v>
      </c>
      <c r="W1856" s="137"/>
    </row>
    <row r="1857" spans="19:23">
      <c r="S1857" s="203" t="e">
        <f>Tabla13[[#This Row],[Título del contrato]]&amp;Tabla13[[#This Row],[Nº Expediente de la plataforma de contratación]]</f>
        <v>#VALUE!</v>
      </c>
      <c r="T1857" s="208" t="e">
        <f>Tabla13[[#This Row],[Nº Expediente de la plataforma de contratación]]</f>
        <v>#VALUE!</v>
      </c>
      <c r="U1857" s="134" t="e">
        <f>Tabla13[[#This Row],[Importe IVA ]]</f>
        <v>#VALUE!</v>
      </c>
      <c r="V1857" s="134" t="e">
        <f>Tabla13[[#This Row],[Importe de adjudicación (IVA INCLUIDO)]]</f>
        <v>#VALUE!</v>
      </c>
      <c r="W1857" s="137"/>
    </row>
    <row r="1858" spans="19:23">
      <c r="S1858" s="203" t="e">
        <f>Tabla13[[#This Row],[Título del contrato]]&amp;Tabla13[[#This Row],[Nº Expediente de la plataforma de contratación]]</f>
        <v>#VALUE!</v>
      </c>
      <c r="T1858" s="208" t="e">
        <f>Tabla13[[#This Row],[Nº Expediente de la plataforma de contratación]]</f>
        <v>#VALUE!</v>
      </c>
      <c r="U1858" s="134" t="e">
        <f>Tabla13[[#This Row],[Importe IVA ]]</f>
        <v>#VALUE!</v>
      </c>
      <c r="V1858" s="134" t="e">
        <f>Tabla13[[#This Row],[Importe de adjudicación (IVA INCLUIDO)]]</f>
        <v>#VALUE!</v>
      </c>
      <c r="W1858" s="137"/>
    </row>
    <row r="1859" spans="19:23">
      <c r="S1859" s="203" t="e">
        <f>Tabla13[[#This Row],[Título del contrato]]&amp;Tabla13[[#This Row],[Nº Expediente de la plataforma de contratación]]</f>
        <v>#VALUE!</v>
      </c>
      <c r="T1859" s="208" t="e">
        <f>Tabla13[[#This Row],[Nº Expediente de la plataforma de contratación]]</f>
        <v>#VALUE!</v>
      </c>
      <c r="U1859" s="134" t="e">
        <f>Tabla13[[#This Row],[Importe IVA ]]</f>
        <v>#VALUE!</v>
      </c>
      <c r="V1859" s="134" t="e">
        <f>Tabla13[[#This Row],[Importe de adjudicación (IVA INCLUIDO)]]</f>
        <v>#VALUE!</v>
      </c>
      <c r="W1859" s="137"/>
    </row>
    <row r="1860" spans="19:23">
      <c r="S1860" s="203" t="e">
        <f>Tabla13[[#This Row],[Título del contrato]]&amp;Tabla13[[#This Row],[Nº Expediente de la plataforma de contratación]]</f>
        <v>#VALUE!</v>
      </c>
      <c r="T1860" s="208" t="e">
        <f>Tabla13[[#This Row],[Nº Expediente de la plataforma de contratación]]</f>
        <v>#VALUE!</v>
      </c>
      <c r="U1860" s="134" t="e">
        <f>Tabla13[[#This Row],[Importe IVA ]]</f>
        <v>#VALUE!</v>
      </c>
      <c r="V1860" s="134" t="e">
        <f>Tabla13[[#This Row],[Importe de adjudicación (IVA INCLUIDO)]]</f>
        <v>#VALUE!</v>
      </c>
      <c r="W1860" s="137"/>
    </row>
    <row r="1861" spans="19:23">
      <c r="S1861" s="203" t="e">
        <f>Tabla13[[#This Row],[Título del contrato]]&amp;Tabla13[[#This Row],[Nº Expediente de la plataforma de contratación]]</f>
        <v>#VALUE!</v>
      </c>
      <c r="T1861" s="208" t="e">
        <f>Tabla13[[#This Row],[Nº Expediente de la plataforma de contratación]]</f>
        <v>#VALUE!</v>
      </c>
      <c r="U1861" s="134" t="e">
        <f>Tabla13[[#This Row],[Importe IVA ]]</f>
        <v>#VALUE!</v>
      </c>
      <c r="V1861" s="134" t="e">
        <f>Tabla13[[#This Row],[Importe de adjudicación (IVA INCLUIDO)]]</f>
        <v>#VALUE!</v>
      </c>
      <c r="W1861" s="137"/>
    </row>
    <row r="1862" spans="19:23">
      <c r="S1862" s="203" t="e">
        <f>Tabla13[[#This Row],[Título del contrato]]&amp;Tabla13[[#This Row],[Nº Expediente de la plataforma de contratación]]</f>
        <v>#VALUE!</v>
      </c>
      <c r="T1862" s="208" t="e">
        <f>Tabla13[[#This Row],[Nº Expediente de la plataforma de contratación]]</f>
        <v>#VALUE!</v>
      </c>
      <c r="U1862" s="134" t="e">
        <f>Tabla13[[#This Row],[Importe IVA ]]</f>
        <v>#VALUE!</v>
      </c>
      <c r="V1862" s="134" t="e">
        <f>Tabla13[[#This Row],[Importe de adjudicación (IVA INCLUIDO)]]</f>
        <v>#VALUE!</v>
      </c>
      <c r="W1862" s="137"/>
    </row>
    <row r="1863" spans="19:23">
      <c r="S1863" s="203" t="e">
        <f>Tabla13[[#This Row],[Título del contrato]]&amp;Tabla13[[#This Row],[Nº Expediente de la plataforma de contratación]]</f>
        <v>#VALUE!</v>
      </c>
      <c r="T1863" s="208" t="e">
        <f>Tabla13[[#This Row],[Nº Expediente de la plataforma de contratación]]</f>
        <v>#VALUE!</v>
      </c>
      <c r="U1863" s="134" t="e">
        <f>Tabla13[[#This Row],[Importe IVA ]]</f>
        <v>#VALUE!</v>
      </c>
      <c r="V1863" s="134" t="e">
        <f>Tabla13[[#This Row],[Importe de adjudicación (IVA INCLUIDO)]]</f>
        <v>#VALUE!</v>
      </c>
      <c r="W1863" s="137"/>
    </row>
    <row r="1864" spans="19:23">
      <c r="S1864" s="203" t="e">
        <f>Tabla13[[#This Row],[Título del contrato]]&amp;Tabla13[[#This Row],[Nº Expediente de la plataforma de contratación]]</f>
        <v>#VALUE!</v>
      </c>
      <c r="T1864" s="208" t="e">
        <f>Tabla13[[#This Row],[Nº Expediente de la plataforma de contratación]]</f>
        <v>#VALUE!</v>
      </c>
      <c r="U1864" s="134" t="e">
        <f>Tabla13[[#This Row],[Importe IVA ]]</f>
        <v>#VALUE!</v>
      </c>
      <c r="V1864" s="134" t="e">
        <f>Tabla13[[#This Row],[Importe de adjudicación (IVA INCLUIDO)]]</f>
        <v>#VALUE!</v>
      </c>
      <c r="W1864" s="137"/>
    </row>
    <row r="1865" spans="19:23">
      <c r="S1865" s="203" t="e">
        <f>Tabla13[[#This Row],[Título del contrato]]&amp;Tabla13[[#This Row],[Nº Expediente de la plataforma de contratación]]</f>
        <v>#VALUE!</v>
      </c>
      <c r="T1865" s="208" t="e">
        <f>Tabla13[[#This Row],[Nº Expediente de la plataforma de contratación]]</f>
        <v>#VALUE!</v>
      </c>
      <c r="U1865" s="134" t="e">
        <f>Tabla13[[#This Row],[Importe IVA ]]</f>
        <v>#VALUE!</v>
      </c>
      <c r="V1865" s="134" t="e">
        <f>Tabla13[[#This Row],[Importe de adjudicación (IVA INCLUIDO)]]</f>
        <v>#VALUE!</v>
      </c>
      <c r="W1865" s="137"/>
    </row>
    <row r="1866" spans="19:23">
      <c r="S1866" s="203" t="e">
        <f>Tabla13[[#This Row],[Título del contrato]]&amp;Tabla13[[#This Row],[Nº Expediente de la plataforma de contratación]]</f>
        <v>#VALUE!</v>
      </c>
      <c r="T1866" s="208" t="e">
        <f>Tabla13[[#This Row],[Nº Expediente de la plataforma de contratación]]</f>
        <v>#VALUE!</v>
      </c>
      <c r="U1866" s="134" t="e">
        <f>Tabla13[[#This Row],[Importe IVA ]]</f>
        <v>#VALUE!</v>
      </c>
      <c r="V1866" s="134" t="e">
        <f>Tabla13[[#This Row],[Importe de adjudicación (IVA INCLUIDO)]]</f>
        <v>#VALUE!</v>
      </c>
      <c r="W1866" s="137"/>
    </row>
    <row r="1867" spans="19:23">
      <c r="S1867" s="203" t="e">
        <f>Tabla13[[#This Row],[Título del contrato]]&amp;Tabla13[[#This Row],[Nº Expediente de la plataforma de contratación]]</f>
        <v>#VALUE!</v>
      </c>
      <c r="T1867" s="208" t="e">
        <f>Tabla13[[#This Row],[Nº Expediente de la plataforma de contratación]]</f>
        <v>#VALUE!</v>
      </c>
      <c r="U1867" s="134" t="e">
        <f>Tabla13[[#This Row],[Importe IVA ]]</f>
        <v>#VALUE!</v>
      </c>
      <c r="V1867" s="134" t="e">
        <f>Tabla13[[#This Row],[Importe de adjudicación (IVA INCLUIDO)]]</f>
        <v>#VALUE!</v>
      </c>
      <c r="W1867" s="137"/>
    </row>
    <row r="1868" spans="19:23">
      <c r="S1868" s="203" t="e">
        <f>Tabla13[[#This Row],[Título del contrato]]&amp;Tabla13[[#This Row],[Nº Expediente de la plataforma de contratación]]</f>
        <v>#VALUE!</v>
      </c>
      <c r="T1868" s="208" t="e">
        <f>Tabla13[[#This Row],[Nº Expediente de la plataforma de contratación]]</f>
        <v>#VALUE!</v>
      </c>
      <c r="U1868" s="134" t="e">
        <f>Tabla13[[#This Row],[Importe IVA ]]</f>
        <v>#VALUE!</v>
      </c>
      <c r="V1868" s="134" t="e">
        <f>Tabla13[[#This Row],[Importe de adjudicación (IVA INCLUIDO)]]</f>
        <v>#VALUE!</v>
      </c>
      <c r="W1868" s="137"/>
    </row>
    <row r="1869" spans="19:23">
      <c r="S1869" s="203" t="e">
        <f>Tabla13[[#This Row],[Título del contrato]]&amp;Tabla13[[#This Row],[Nº Expediente de la plataforma de contratación]]</f>
        <v>#VALUE!</v>
      </c>
      <c r="T1869" s="208" t="e">
        <f>Tabla13[[#This Row],[Nº Expediente de la plataforma de contratación]]</f>
        <v>#VALUE!</v>
      </c>
      <c r="U1869" s="134" t="e">
        <f>Tabla13[[#This Row],[Importe IVA ]]</f>
        <v>#VALUE!</v>
      </c>
      <c r="V1869" s="134" t="e">
        <f>Tabla13[[#This Row],[Importe de adjudicación (IVA INCLUIDO)]]</f>
        <v>#VALUE!</v>
      </c>
      <c r="W1869" s="137"/>
    </row>
    <row r="1870" spans="19:23">
      <c r="S1870" s="203" t="e">
        <f>Tabla13[[#This Row],[Título del contrato]]&amp;Tabla13[[#This Row],[Nº Expediente de la plataforma de contratación]]</f>
        <v>#VALUE!</v>
      </c>
      <c r="T1870" s="208" t="e">
        <f>Tabla13[[#This Row],[Nº Expediente de la plataforma de contratación]]</f>
        <v>#VALUE!</v>
      </c>
      <c r="U1870" s="134" t="e">
        <f>Tabla13[[#This Row],[Importe IVA ]]</f>
        <v>#VALUE!</v>
      </c>
      <c r="V1870" s="134" t="e">
        <f>Tabla13[[#This Row],[Importe de adjudicación (IVA INCLUIDO)]]</f>
        <v>#VALUE!</v>
      </c>
      <c r="W1870" s="137"/>
    </row>
    <row r="1871" spans="19:23">
      <c r="S1871" s="203" t="e">
        <f>Tabla13[[#This Row],[Título del contrato]]&amp;Tabla13[[#This Row],[Nº Expediente de la plataforma de contratación]]</f>
        <v>#VALUE!</v>
      </c>
      <c r="T1871" s="208" t="e">
        <f>Tabla13[[#This Row],[Nº Expediente de la plataforma de contratación]]</f>
        <v>#VALUE!</v>
      </c>
      <c r="U1871" s="134" t="e">
        <f>Tabla13[[#This Row],[Importe IVA ]]</f>
        <v>#VALUE!</v>
      </c>
      <c r="V1871" s="134" t="e">
        <f>Tabla13[[#This Row],[Importe de adjudicación (IVA INCLUIDO)]]</f>
        <v>#VALUE!</v>
      </c>
      <c r="W1871" s="137"/>
    </row>
    <row r="1872" spans="19:23">
      <c r="S1872" s="203" t="e">
        <f>Tabla13[[#This Row],[Título del contrato]]&amp;Tabla13[[#This Row],[Nº Expediente de la plataforma de contratación]]</f>
        <v>#VALUE!</v>
      </c>
      <c r="T1872" s="208" t="e">
        <f>Tabla13[[#This Row],[Nº Expediente de la plataforma de contratación]]</f>
        <v>#VALUE!</v>
      </c>
      <c r="U1872" s="134" t="e">
        <f>Tabla13[[#This Row],[Importe IVA ]]</f>
        <v>#VALUE!</v>
      </c>
      <c r="V1872" s="134" t="e">
        <f>Tabla13[[#This Row],[Importe de adjudicación (IVA INCLUIDO)]]</f>
        <v>#VALUE!</v>
      </c>
      <c r="W1872" s="137"/>
    </row>
    <row r="1873" spans="19:23">
      <c r="S1873" s="203" t="e">
        <f>Tabla13[[#This Row],[Título del contrato]]&amp;Tabla13[[#This Row],[Nº Expediente de la plataforma de contratación]]</f>
        <v>#VALUE!</v>
      </c>
      <c r="T1873" s="208" t="e">
        <f>Tabla13[[#This Row],[Nº Expediente de la plataforma de contratación]]</f>
        <v>#VALUE!</v>
      </c>
      <c r="U1873" s="134" t="e">
        <f>Tabla13[[#This Row],[Importe IVA ]]</f>
        <v>#VALUE!</v>
      </c>
      <c r="V1873" s="134" t="e">
        <f>Tabla13[[#This Row],[Importe de adjudicación (IVA INCLUIDO)]]</f>
        <v>#VALUE!</v>
      </c>
      <c r="W1873" s="137"/>
    </row>
    <row r="1874" spans="19:23">
      <c r="S1874" s="203" t="e">
        <f>Tabla13[[#This Row],[Título del contrato]]&amp;Tabla13[[#This Row],[Nº Expediente de la plataforma de contratación]]</f>
        <v>#VALUE!</v>
      </c>
      <c r="T1874" s="208" t="e">
        <f>Tabla13[[#This Row],[Nº Expediente de la plataforma de contratación]]</f>
        <v>#VALUE!</v>
      </c>
      <c r="U1874" s="134" t="e">
        <f>Tabla13[[#This Row],[Importe IVA ]]</f>
        <v>#VALUE!</v>
      </c>
      <c r="V1874" s="134" t="e">
        <f>Tabla13[[#This Row],[Importe de adjudicación (IVA INCLUIDO)]]</f>
        <v>#VALUE!</v>
      </c>
      <c r="W1874" s="137"/>
    </row>
    <row r="1875" spans="19:23">
      <c r="S1875" s="203" t="e">
        <f>Tabla13[[#This Row],[Título del contrato]]&amp;Tabla13[[#This Row],[Nº Expediente de la plataforma de contratación]]</f>
        <v>#VALUE!</v>
      </c>
      <c r="T1875" s="208" t="e">
        <f>Tabla13[[#This Row],[Nº Expediente de la plataforma de contratación]]</f>
        <v>#VALUE!</v>
      </c>
      <c r="U1875" s="134" t="e">
        <f>Tabla13[[#This Row],[Importe IVA ]]</f>
        <v>#VALUE!</v>
      </c>
      <c r="V1875" s="134" t="e">
        <f>Tabla13[[#This Row],[Importe de adjudicación (IVA INCLUIDO)]]</f>
        <v>#VALUE!</v>
      </c>
      <c r="W1875" s="137"/>
    </row>
    <row r="1876" spans="19:23">
      <c r="S1876" s="203" t="e">
        <f>Tabla13[[#This Row],[Título del contrato]]&amp;Tabla13[[#This Row],[Nº Expediente de la plataforma de contratación]]</f>
        <v>#VALUE!</v>
      </c>
      <c r="T1876" s="208" t="e">
        <f>Tabla13[[#This Row],[Nº Expediente de la plataforma de contratación]]</f>
        <v>#VALUE!</v>
      </c>
      <c r="U1876" s="134" t="e">
        <f>Tabla13[[#This Row],[Importe IVA ]]</f>
        <v>#VALUE!</v>
      </c>
      <c r="V1876" s="134" t="e">
        <f>Tabla13[[#This Row],[Importe de adjudicación (IVA INCLUIDO)]]</f>
        <v>#VALUE!</v>
      </c>
      <c r="W1876" s="137"/>
    </row>
    <row r="1877" spans="19:23">
      <c r="S1877" s="203" t="e">
        <f>Tabla13[[#This Row],[Título del contrato]]&amp;Tabla13[[#This Row],[Nº Expediente de la plataforma de contratación]]</f>
        <v>#VALUE!</v>
      </c>
      <c r="T1877" s="208" t="e">
        <f>Tabla13[[#This Row],[Nº Expediente de la plataforma de contratación]]</f>
        <v>#VALUE!</v>
      </c>
      <c r="U1877" s="134" t="e">
        <f>Tabla13[[#This Row],[Importe IVA ]]</f>
        <v>#VALUE!</v>
      </c>
      <c r="V1877" s="134" t="e">
        <f>Tabla13[[#This Row],[Importe de adjudicación (IVA INCLUIDO)]]</f>
        <v>#VALUE!</v>
      </c>
      <c r="W1877" s="137"/>
    </row>
    <row r="1878" spans="19:23">
      <c r="S1878" s="203" t="e">
        <f>Tabla13[[#This Row],[Título del contrato]]&amp;Tabla13[[#This Row],[Nº Expediente de la plataforma de contratación]]</f>
        <v>#VALUE!</v>
      </c>
      <c r="T1878" s="208" t="e">
        <f>Tabla13[[#This Row],[Nº Expediente de la plataforma de contratación]]</f>
        <v>#VALUE!</v>
      </c>
      <c r="U1878" s="134" t="e">
        <f>Tabla13[[#This Row],[Importe IVA ]]</f>
        <v>#VALUE!</v>
      </c>
      <c r="V1878" s="134" t="e">
        <f>Tabla13[[#This Row],[Importe de adjudicación (IVA INCLUIDO)]]</f>
        <v>#VALUE!</v>
      </c>
      <c r="W1878" s="137"/>
    </row>
    <row r="1879" spans="19:23">
      <c r="S1879" s="203" t="e">
        <f>Tabla13[[#This Row],[Título del contrato]]&amp;Tabla13[[#This Row],[Nº Expediente de la plataforma de contratación]]</f>
        <v>#VALUE!</v>
      </c>
      <c r="T1879" s="208" t="e">
        <f>Tabla13[[#This Row],[Nº Expediente de la plataforma de contratación]]</f>
        <v>#VALUE!</v>
      </c>
      <c r="U1879" s="134" t="e">
        <f>Tabla13[[#This Row],[Importe IVA ]]</f>
        <v>#VALUE!</v>
      </c>
      <c r="V1879" s="134" t="e">
        <f>Tabla13[[#This Row],[Importe de adjudicación (IVA INCLUIDO)]]</f>
        <v>#VALUE!</v>
      </c>
      <c r="W1879" s="137"/>
    </row>
    <row r="1880" spans="19:23">
      <c r="S1880" s="203" t="e">
        <f>Tabla13[[#This Row],[Título del contrato]]&amp;Tabla13[[#This Row],[Nº Expediente de la plataforma de contratación]]</f>
        <v>#VALUE!</v>
      </c>
      <c r="T1880" s="208" t="e">
        <f>Tabla13[[#This Row],[Nº Expediente de la plataforma de contratación]]</f>
        <v>#VALUE!</v>
      </c>
      <c r="U1880" s="134" t="e">
        <f>Tabla13[[#This Row],[Importe IVA ]]</f>
        <v>#VALUE!</v>
      </c>
      <c r="V1880" s="134" t="e">
        <f>Tabla13[[#This Row],[Importe de adjudicación (IVA INCLUIDO)]]</f>
        <v>#VALUE!</v>
      </c>
      <c r="W1880" s="137"/>
    </row>
    <row r="1881" spans="19:23">
      <c r="S1881" s="203" t="e">
        <f>Tabla13[[#This Row],[Título del contrato]]&amp;Tabla13[[#This Row],[Nº Expediente de la plataforma de contratación]]</f>
        <v>#VALUE!</v>
      </c>
      <c r="T1881" s="208" t="e">
        <f>Tabla13[[#This Row],[Nº Expediente de la plataforma de contratación]]</f>
        <v>#VALUE!</v>
      </c>
      <c r="U1881" s="134" t="e">
        <f>Tabla13[[#This Row],[Importe IVA ]]</f>
        <v>#VALUE!</v>
      </c>
      <c r="V1881" s="134" t="e">
        <f>Tabla13[[#This Row],[Importe de adjudicación (IVA INCLUIDO)]]</f>
        <v>#VALUE!</v>
      </c>
      <c r="W1881" s="137"/>
    </row>
    <row r="1882" spans="19:23">
      <c r="S1882" s="203" t="e">
        <f>Tabla13[[#This Row],[Título del contrato]]&amp;Tabla13[[#This Row],[Nº Expediente de la plataforma de contratación]]</f>
        <v>#VALUE!</v>
      </c>
      <c r="T1882" s="208" t="e">
        <f>Tabla13[[#This Row],[Nº Expediente de la plataforma de contratación]]</f>
        <v>#VALUE!</v>
      </c>
      <c r="U1882" s="134" t="e">
        <f>Tabla13[[#This Row],[Importe IVA ]]</f>
        <v>#VALUE!</v>
      </c>
      <c r="V1882" s="134" t="e">
        <f>Tabla13[[#This Row],[Importe de adjudicación (IVA INCLUIDO)]]</f>
        <v>#VALUE!</v>
      </c>
      <c r="W1882" s="137"/>
    </row>
    <row r="1883" spans="19:23">
      <c r="S1883" s="203" t="e">
        <f>Tabla13[[#This Row],[Título del contrato]]&amp;Tabla13[[#This Row],[Nº Expediente de la plataforma de contratación]]</f>
        <v>#VALUE!</v>
      </c>
      <c r="T1883" s="208" t="e">
        <f>Tabla13[[#This Row],[Nº Expediente de la plataforma de contratación]]</f>
        <v>#VALUE!</v>
      </c>
      <c r="U1883" s="134" t="e">
        <f>Tabla13[[#This Row],[Importe IVA ]]</f>
        <v>#VALUE!</v>
      </c>
      <c r="V1883" s="134" t="e">
        <f>Tabla13[[#This Row],[Importe de adjudicación (IVA INCLUIDO)]]</f>
        <v>#VALUE!</v>
      </c>
      <c r="W1883" s="137"/>
    </row>
    <row r="1884" spans="19:23">
      <c r="S1884" s="203" t="e">
        <f>Tabla13[[#This Row],[Título del contrato]]&amp;Tabla13[[#This Row],[Nº Expediente de la plataforma de contratación]]</f>
        <v>#VALUE!</v>
      </c>
      <c r="T1884" s="208" t="e">
        <f>Tabla13[[#This Row],[Nº Expediente de la plataforma de contratación]]</f>
        <v>#VALUE!</v>
      </c>
      <c r="U1884" s="134" t="e">
        <f>Tabla13[[#This Row],[Importe IVA ]]</f>
        <v>#VALUE!</v>
      </c>
      <c r="V1884" s="134" t="e">
        <f>Tabla13[[#This Row],[Importe de adjudicación (IVA INCLUIDO)]]</f>
        <v>#VALUE!</v>
      </c>
      <c r="W1884" s="137"/>
    </row>
    <row r="1885" spans="19:23">
      <c r="S1885" s="203" t="e">
        <f>Tabla13[[#This Row],[Título del contrato]]&amp;Tabla13[[#This Row],[Nº Expediente de la plataforma de contratación]]</f>
        <v>#VALUE!</v>
      </c>
      <c r="T1885" s="208" t="e">
        <f>Tabla13[[#This Row],[Nº Expediente de la plataforma de contratación]]</f>
        <v>#VALUE!</v>
      </c>
      <c r="U1885" s="134" t="e">
        <f>Tabla13[[#This Row],[Importe IVA ]]</f>
        <v>#VALUE!</v>
      </c>
      <c r="V1885" s="134" t="e">
        <f>Tabla13[[#This Row],[Importe de adjudicación (IVA INCLUIDO)]]</f>
        <v>#VALUE!</v>
      </c>
      <c r="W1885" s="137"/>
    </row>
    <row r="1886" spans="19:23">
      <c r="S1886" s="203" t="e">
        <f>Tabla13[[#This Row],[Título del contrato]]&amp;Tabla13[[#This Row],[Nº Expediente de la plataforma de contratación]]</f>
        <v>#VALUE!</v>
      </c>
      <c r="T1886" s="208" t="e">
        <f>Tabla13[[#This Row],[Nº Expediente de la plataforma de contratación]]</f>
        <v>#VALUE!</v>
      </c>
      <c r="U1886" s="134" t="e">
        <f>Tabla13[[#This Row],[Importe IVA ]]</f>
        <v>#VALUE!</v>
      </c>
      <c r="V1886" s="134" t="e">
        <f>Tabla13[[#This Row],[Importe de adjudicación (IVA INCLUIDO)]]</f>
        <v>#VALUE!</v>
      </c>
      <c r="W1886" s="137"/>
    </row>
    <row r="1887" spans="19:23">
      <c r="S1887" s="203" t="e">
        <f>Tabla13[[#This Row],[Título del contrato]]&amp;Tabla13[[#This Row],[Nº Expediente de la plataforma de contratación]]</f>
        <v>#VALUE!</v>
      </c>
      <c r="T1887" s="208" t="e">
        <f>Tabla13[[#This Row],[Nº Expediente de la plataforma de contratación]]</f>
        <v>#VALUE!</v>
      </c>
      <c r="U1887" s="134" t="e">
        <f>Tabla13[[#This Row],[Importe IVA ]]</f>
        <v>#VALUE!</v>
      </c>
      <c r="V1887" s="134" t="e">
        <f>Tabla13[[#This Row],[Importe de adjudicación (IVA INCLUIDO)]]</f>
        <v>#VALUE!</v>
      </c>
      <c r="W1887" s="137"/>
    </row>
    <row r="1888" spans="19:23">
      <c r="S1888" s="203" t="e">
        <f>Tabla13[[#This Row],[Título del contrato]]&amp;Tabla13[[#This Row],[Nº Expediente de la plataforma de contratación]]</f>
        <v>#VALUE!</v>
      </c>
      <c r="T1888" s="208" t="e">
        <f>Tabla13[[#This Row],[Nº Expediente de la plataforma de contratación]]</f>
        <v>#VALUE!</v>
      </c>
      <c r="U1888" s="134" t="e">
        <f>Tabla13[[#This Row],[Importe IVA ]]</f>
        <v>#VALUE!</v>
      </c>
      <c r="V1888" s="134" t="e">
        <f>Tabla13[[#This Row],[Importe de adjudicación (IVA INCLUIDO)]]</f>
        <v>#VALUE!</v>
      </c>
      <c r="W1888" s="137"/>
    </row>
    <row r="1889" spans="19:23">
      <c r="S1889" s="203" t="e">
        <f>Tabla13[[#This Row],[Título del contrato]]&amp;Tabla13[[#This Row],[Nº Expediente de la plataforma de contratación]]</f>
        <v>#VALUE!</v>
      </c>
      <c r="T1889" s="208" t="e">
        <f>Tabla13[[#This Row],[Nº Expediente de la plataforma de contratación]]</f>
        <v>#VALUE!</v>
      </c>
      <c r="U1889" s="134" t="e">
        <f>Tabla13[[#This Row],[Importe IVA ]]</f>
        <v>#VALUE!</v>
      </c>
      <c r="V1889" s="134" t="e">
        <f>Tabla13[[#This Row],[Importe de adjudicación (IVA INCLUIDO)]]</f>
        <v>#VALUE!</v>
      </c>
      <c r="W1889" s="137"/>
    </row>
    <row r="1890" spans="19:23">
      <c r="S1890" s="203" t="e">
        <f>Tabla13[[#This Row],[Título del contrato]]&amp;Tabla13[[#This Row],[Nº Expediente de la plataforma de contratación]]</f>
        <v>#VALUE!</v>
      </c>
      <c r="T1890" s="208" t="e">
        <f>Tabla13[[#This Row],[Nº Expediente de la plataforma de contratación]]</f>
        <v>#VALUE!</v>
      </c>
      <c r="U1890" s="134" t="e">
        <f>Tabla13[[#This Row],[Importe IVA ]]</f>
        <v>#VALUE!</v>
      </c>
      <c r="V1890" s="134" t="e">
        <f>Tabla13[[#This Row],[Importe de adjudicación (IVA INCLUIDO)]]</f>
        <v>#VALUE!</v>
      </c>
      <c r="W1890" s="137"/>
    </row>
    <row r="1891" spans="19:23">
      <c r="S1891" s="203" t="e">
        <f>Tabla13[[#This Row],[Título del contrato]]&amp;Tabla13[[#This Row],[Nº Expediente de la plataforma de contratación]]</f>
        <v>#VALUE!</v>
      </c>
      <c r="T1891" s="208" t="e">
        <f>Tabla13[[#This Row],[Nº Expediente de la plataforma de contratación]]</f>
        <v>#VALUE!</v>
      </c>
      <c r="U1891" s="134" t="e">
        <f>Tabla13[[#This Row],[Importe IVA ]]</f>
        <v>#VALUE!</v>
      </c>
      <c r="V1891" s="134" t="e">
        <f>Tabla13[[#This Row],[Importe de adjudicación (IVA INCLUIDO)]]</f>
        <v>#VALUE!</v>
      </c>
      <c r="W1891" s="137"/>
    </row>
    <row r="1892" spans="19:23">
      <c r="S1892" s="203" t="e">
        <f>Tabla13[[#This Row],[Título del contrato]]&amp;Tabla13[[#This Row],[Nº Expediente de la plataforma de contratación]]</f>
        <v>#VALUE!</v>
      </c>
      <c r="T1892" s="208" t="e">
        <f>Tabla13[[#This Row],[Nº Expediente de la plataforma de contratación]]</f>
        <v>#VALUE!</v>
      </c>
      <c r="U1892" s="134" t="e">
        <f>Tabla13[[#This Row],[Importe IVA ]]</f>
        <v>#VALUE!</v>
      </c>
      <c r="V1892" s="134" t="e">
        <f>Tabla13[[#This Row],[Importe de adjudicación (IVA INCLUIDO)]]</f>
        <v>#VALUE!</v>
      </c>
      <c r="W1892" s="137"/>
    </row>
    <row r="1893" spans="19:23">
      <c r="S1893" s="203" t="e">
        <f>Tabla13[[#This Row],[Título del contrato]]&amp;Tabla13[[#This Row],[Nº Expediente de la plataforma de contratación]]</f>
        <v>#VALUE!</v>
      </c>
      <c r="T1893" s="208" t="e">
        <f>Tabla13[[#This Row],[Nº Expediente de la plataforma de contratación]]</f>
        <v>#VALUE!</v>
      </c>
      <c r="U1893" s="134" t="e">
        <f>Tabla13[[#This Row],[Importe IVA ]]</f>
        <v>#VALUE!</v>
      </c>
      <c r="V1893" s="134" t="e">
        <f>Tabla13[[#This Row],[Importe de adjudicación (IVA INCLUIDO)]]</f>
        <v>#VALUE!</v>
      </c>
      <c r="W1893" s="137"/>
    </row>
    <row r="1894" spans="19:23">
      <c r="S1894" s="203" t="e">
        <f>Tabla13[[#This Row],[Título del contrato]]&amp;Tabla13[[#This Row],[Nº Expediente de la plataforma de contratación]]</f>
        <v>#VALUE!</v>
      </c>
      <c r="T1894" s="208" t="e">
        <f>Tabla13[[#This Row],[Nº Expediente de la plataforma de contratación]]</f>
        <v>#VALUE!</v>
      </c>
      <c r="U1894" s="134" t="e">
        <f>Tabla13[[#This Row],[Importe IVA ]]</f>
        <v>#VALUE!</v>
      </c>
      <c r="V1894" s="134" t="e">
        <f>Tabla13[[#This Row],[Importe de adjudicación (IVA INCLUIDO)]]</f>
        <v>#VALUE!</v>
      </c>
      <c r="W1894" s="137"/>
    </row>
    <row r="1895" spans="19:23">
      <c r="S1895" s="203" t="e">
        <f>Tabla13[[#This Row],[Título del contrato]]&amp;Tabla13[[#This Row],[Nº Expediente de la plataforma de contratación]]</f>
        <v>#VALUE!</v>
      </c>
      <c r="T1895" s="208" t="e">
        <f>Tabla13[[#This Row],[Nº Expediente de la plataforma de contratación]]</f>
        <v>#VALUE!</v>
      </c>
      <c r="U1895" s="134" t="e">
        <f>Tabla13[[#This Row],[Importe IVA ]]</f>
        <v>#VALUE!</v>
      </c>
      <c r="V1895" s="134" t="e">
        <f>Tabla13[[#This Row],[Importe de adjudicación (IVA INCLUIDO)]]</f>
        <v>#VALUE!</v>
      </c>
      <c r="W1895" s="137"/>
    </row>
    <row r="1896" spans="19:23">
      <c r="S1896" s="203" t="e">
        <f>Tabla13[[#This Row],[Título del contrato]]&amp;Tabla13[[#This Row],[Nº Expediente de la plataforma de contratación]]</f>
        <v>#VALUE!</v>
      </c>
      <c r="T1896" s="208" t="e">
        <f>Tabla13[[#This Row],[Nº Expediente de la plataforma de contratación]]</f>
        <v>#VALUE!</v>
      </c>
      <c r="U1896" s="134" t="e">
        <f>Tabla13[[#This Row],[Importe IVA ]]</f>
        <v>#VALUE!</v>
      </c>
      <c r="V1896" s="134" t="e">
        <f>Tabla13[[#This Row],[Importe de adjudicación (IVA INCLUIDO)]]</f>
        <v>#VALUE!</v>
      </c>
      <c r="W1896" s="137"/>
    </row>
    <row r="1897" spans="19:23">
      <c r="S1897" s="203" t="e">
        <f>Tabla13[[#This Row],[Título del contrato]]&amp;Tabla13[[#This Row],[Nº Expediente de la plataforma de contratación]]</f>
        <v>#VALUE!</v>
      </c>
      <c r="T1897" s="208" t="e">
        <f>Tabla13[[#This Row],[Nº Expediente de la plataforma de contratación]]</f>
        <v>#VALUE!</v>
      </c>
      <c r="U1897" s="134" t="e">
        <f>Tabla13[[#This Row],[Importe IVA ]]</f>
        <v>#VALUE!</v>
      </c>
      <c r="V1897" s="134" t="e">
        <f>Tabla13[[#This Row],[Importe de adjudicación (IVA INCLUIDO)]]</f>
        <v>#VALUE!</v>
      </c>
      <c r="W1897" s="137"/>
    </row>
    <row r="1898" spans="19:23">
      <c r="S1898" s="203" t="e">
        <f>Tabla13[[#This Row],[Título del contrato]]&amp;Tabla13[[#This Row],[Nº Expediente de la plataforma de contratación]]</f>
        <v>#VALUE!</v>
      </c>
      <c r="T1898" s="208" t="e">
        <f>Tabla13[[#This Row],[Nº Expediente de la plataforma de contratación]]</f>
        <v>#VALUE!</v>
      </c>
      <c r="U1898" s="134" t="e">
        <f>Tabla13[[#This Row],[Importe IVA ]]</f>
        <v>#VALUE!</v>
      </c>
      <c r="V1898" s="134" t="e">
        <f>Tabla13[[#This Row],[Importe de adjudicación (IVA INCLUIDO)]]</f>
        <v>#VALUE!</v>
      </c>
      <c r="W1898" s="137"/>
    </row>
    <row r="1899" spans="19:23">
      <c r="S1899" s="203" t="e">
        <f>Tabla13[[#This Row],[Título del contrato]]&amp;Tabla13[[#This Row],[Nº Expediente de la plataforma de contratación]]</f>
        <v>#VALUE!</v>
      </c>
      <c r="T1899" s="208" t="e">
        <f>Tabla13[[#This Row],[Nº Expediente de la plataforma de contratación]]</f>
        <v>#VALUE!</v>
      </c>
      <c r="U1899" s="134" t="e">
        <f>Tabla13[[#This Row],[Importe IVA ]]</f>
        <v>#VALUE!</v>
      </c>
      <c r="V1899" s="134" t="e">
        <f>Tabla13[[#This Row],[Importe de adjudicación (IVA INCLUIDO)]]</f>
        <v>#VALUE!</v>
      </c>
      <c r="W1899" s="137"/>
    </row>
    <row r="1900" spans="19:23">
      <c r="S1900" s="203" t="e">
        <f>Tabla13[[#This Row],[Título del contrato]]&amp;Tabla13[[#This Row],[Nº Expediente de la plataforma de contratación]]</f>
        <v>#VALUE!</v>
      </c>
      <c r="T1900" s="208" t="e">
        <f>Tabla13[[#This Row],[Nº Expediente de la plataforma de contratación]]</f>
        <v>#VALUE!</v>
      </c>
      <c r="U1900" s="134" t="e">
        <f>Tabla13[[#This Row],[Importe IVA ]]</f>
        <v>#VALUE!</v>
      </c>
      <c r="V1900" s="134" t="e">
        <f>Tabla13[[#This Row],[Importe de adjudicación (IVA INCLUIDO)]]</f>
        <v>#VALUE!</v>
      </c>
      <c r="W1900" s="137"/>
    </row>
    <row r="1901" spans="19:23">
      <c r="S1901" s="203" t="e">
        <f>Tabla13[[#This Row],[Título del contrato]]&amp;Tabla13[[#This Row],[Nº Expediente de la plataforma de contratación]]</f>
        <v>#VALUE!</v>
      </c>
      <c r="T1901" s="208" t="e">
        <f>Tabla13[[#This Row],[Nº Expediente de la plataforma de contratación]]</f>
        <v>#VALUE!</v>
      </c>
      <c r="U1901" s="134" t="e">
        <f>Tabla13[[#This Row],[Importe IVA ]]</f>
        <v>#VALUE!</v>
      </c>
      <c r="V1901" s="134" t="e">
        <f>Tabla13[[#This Row],[Importe de adjudicación (IVA INCLUIDO)]]</f>
        <v>#VALUE!</v>
      </c>
      <c r="W1901" s="137"/>
    </row>
    <row r="1902" spans="19:23">
      <c r="S1902" s="203" t="e">
        <f>Tabla13[[#This Row],[Título del contrato]]&amp;Tabla13[[#This Row],[Nº Expediente de la plataforma de contratación]]</f>
        <v>#VALUE!</v>
      </c>
      <c r="T1902" s="208" t="e">
        <f>Tabla13[[#This Row],[Nº Expediente de la plataforma de contratación]]</f>
        <v>#VALUE!</v>
      </c>
      <c r="U1902" s="134" t="e">
        <f>Tabla13[[#This Row],[Importe IVA ]]</f>
        <v>#VALUE!</v>
      </c>
      <c r="V1902" s="134" t="e">
        <f>Tabla13[[#This Row],[Importe de adjudicación (IVA INCLUIDO)]]</f>
        <v>#VALUE!</v>
      </c>
      <c r="W1902" s="137"/>
    </row>
    <row r="1903" spans="19:23">
      <c r="S1903" s="203" t="e">
        <f>Tabla13[[#This Row],[Título del contrato]]&amp;Tabla13[[#This Row],[Nº Expediente de la plataforma de contratación]]</f>
        <v>#VALUE!</v>
      </c>
      <c r="T1903" s="208" t="e">
        <f>Tabla13[[#This Row],[Nº Expediente de la plataforma de contratación]]</f>
        <v>#VALUE!</v>
      </c>
      <c r="U1903" s="134" t="e">
        <f>Tabla13[[#This Row],[Importe IVA ]]</f>
        <v>#VALUE!</v>
      </c>
      <c r="V1903" s="134" t="e">
        <f>Tabla13[[#This Row],[Importe de adjudicación (IVA INCLUIDO)]]</f>
        <v>#VALUE!</v>
      </c>
      <c r="W1903" s="137"/>
    </row>
    <row r="1904" spans="19:23">
      <c r="S1904" s="203" t="e">
        <f>Tabla13[[#This Row],[Título del contrato]]&amp;Tabla13[[#This Row],[Nº Expediente de la plataforma de contratación]]</f>
        <v>#VALUE!</v>
      </c>
      <c r="T1904" s="208" t="e">
        <f>Tabla13[[#This Row],[Nº Expediente de la plataforma de contratación]]</f>
        <v>#VALUE!</v>
      </c>
      <c r="U1904" s="134" t="e">
        <f>Tabla13[[#This Row],[Importe IVA ]]</f>
        <v>#VALUE!</v>
      </c>
      <c r="V1904" s="134" t="e">
        <f>Tabla13[[#This Row],[Importe de adjudicación (IVA INCLUIDO)]]</f>
        <v>#VALUE!</v>
      </c>
      <c r="W1904" s="137"/>
    </row>
    <row r="1905" spans="19:23">
      <c r="S1905" s="203" t="e">
        <f>Tabla13[[#This Row],[Título del contrato]]&amp;Tabla13[[#This Row],[Nº Expediente de la plataforma de contratación]]</f>
        <v>#VALUE!</v>
      </c>
      <c r="T1905" s="208" t="e">
        <f>Tabla13[[#This Row],[Nº Expediente de la plataforma de contratación]]</f>
        <v>#VALUE!</v>
      </c>
      <c r="U1905" s="134" t="e">
        <f>Tabla13[[#This Row],[Importe IVA ]]</f>
        <v>#VALUE!</v>
      </c>
      <c r="V1905" s="134" t="e">
        <f>Tabla13[[#This Row],[Importe de adjudicación (IVA INCLUIDO)]]</f>
        <v>#VALUE!</v>
      </c>
      <c r="W1905" s="137"/>
    </row>
    <row r="1906" spans="19:23">
      <c r="S1906" s="203" t="e">
        <f>Tabla13[[#This Row],[Título del contrato]]&amp;Tabla13[[#This Row],[Nº Expediente de la plataforma de contratación]]</f>
        <v>#VALUE!</v>
      </c>
      <c r="T1906" s="208" t="e">
        <f>Tabla13[[#This Row],[Nº Expediente de la plataforma de contratación]]</f>
        <v>#VALUE!</v>
      </c>
      <c r="U1906" s="134" t="e">
        <f>Tabla13[[#This Row],[Importe IVA ]]</f>
        <v>#VALUE!</v>
      </c>
      <c r="V1906" s="134" t="e">
        <f>Tabla13[[#This Row],[Importe de adjudicación (IVA INCLUIDO)]]</f>
        <v>#VALUE!</v>
      </c>
      <c r="W1906" s="137"/>
    </row>
    <row r="1907" spans="19:23">
      <c r="S1907" s="203" t="e">
        <f>Tabla13[[#This Row],[Título del contrato]]&amp;Tabla13[[#This Row],[Nº Expediente de la plataforma de contratación]]</f>
        <v>#VALUE!</v>
      </c>
      <c r="T1907" s="208" t="e">
        <f>Tabla13[[#This Row],[Nº Expediente de la plataforma de contratación]]</f>
        <v>#VALUE!</v>
      </c>
      <c r="U1907" s="134" t="e">
        <f>Tabla13[[#This Row],[Importe IVA ]]</f>
        <v>#VALUE!</v>
      </c>
      <c r="V1907" s="134" t="e">
        <f>Tabla13[[#This Row],[Importe de adjudicación (IVA INCLUIDO)]]</f>
        <v>#VALUE!</v>
      </c>
      <c r="W1907" s="137"/>
    </row>
    <row r="1908" spans="19:23">
      <c r="S1908" s="203" t="e">
        <f>Tabla13[[#This Row],[Título del contrato]]&amp;Tabla13[[#This Row],[Nº Expediente de la plataforma de contratación]]</f>
        <v>#VALUE!</v>
      </c>
      <c r="T1908" s="208" t="e">
        <f>Tabla13[[#This Row],[Nº Expediente de la plataforma de contratación]]</f>
        <v>#VALUE!</v>
      </c>
      <c r="U1908" s="134" t="e">
        <f>Tabla13[[#This Row],[Importe IVA ]]</f>
        <v>#VALUE!</v>
      </c>
      <c r="V1908" s="134" t="e">
        <f>Tabla13[[#This Row],[Importe de adjudicación (IVA INCLUIDO)]]</f>
        <v>#VALUE!</v>
      </c>
      <c r="W1908" s="137"/>
    </row>
    <row r="1909" spans="19:23">
      <c r="S1909" s="203" t="e">
        <f>Tabla13[[#This Row],[Título del contrato]]&amp;Tabla13[[#This Row],[Nº Expediente de la plataforma de contratación]]</f>
        <v>#VALUE!</v>
      </c>
      <c r="T1909" s="208" t="e">
        <f>Tabla13[[#This Row],[Nº Expediente de la plataforma de contratación]]</f>
        <v>#VALUE!</v>
      </c>
      <c r="U1909" s="134" t="e">
        <f>Tabla13[[#This Row],[Importe IVA ]]</f>
        <v>#VALUE!</v>
      </c>
      <c r="V1909" s="134" t="e">
        <f>Tabla13[[#This Row],[Importe de adjudicación (IVA INCLUIDO)]]</f>
        <v>#VALUE!</v>
      </c>
      <c r="W1909" s="137"/>
    </row>
    <row r="1910" spans="19:23">
      <c r="S1910" s="203" t="e">
        <f>Tabla13[[#This Row],[Título del contrato]]&amp;Tabla13[[#This Row],[Nº Expediente de la plataforma de contratación]]</f>
        <v>#VALUE!</v>
      </c>
      <c r="T1910" s="208" t="e">
        <f>Tabla13[[#This Row],[Nº Expediente de la plataforma de contratación]]</f>
        <v>#VALUE!</v>
      </c>
      <c r="U1910" s="134" t="e">
        <f>Tabla13[[#This Row],[Importe IVA ]]</f>
        <v>#VALUE!</v>
      </c>
      <c r="V1910" s="134" t="e">
        <f>Tabla13[[#This Row],[Importe de adjudicación (IVA INCLUIDO)]]</f>
        <v>#VALUE!</v>
      </c>
      <c r="W1910" s="137"/>
    </row>
    <row r="1911" spans="19:23">
      <c r="S1911" s="203" t="e">
        <f>Tabla13[[#This Row],[Título del contrato]]&amp;Tabla13[[#This Row],[Nº Expediente de la plataforma de contratación]]</f>
        <v>#VALUE!</v>
      </c>
      <c r="T1911" s="208" t="e">
        <f>Tabla13[[#This Row],[Nº Expediente de la plataforma de contratación]]</f>
        <v>#VALUE!</v>
      </c>
      <c r="U1911" s="134" t="e">
        <f>Tabla13[[#This Row],[Importe IVA ]]</f>
        <v>#VALUE!</v>
      </c>
      <c r="V1911" s="134" t="e">
        <f>Tabla13[[#This Row],[Importe de adjudicación (IVA INCLUIDO)]]</f>
        <v>#VALUE!</v>
      </c>
      <c r="W1911" s="137"/>
    </row>
    <row r="1912" spans="19:23">
      <c r="S1912" s="203" t="e">
        <f>Tabla13[[#This Row],[Título del contrato]]&amp;Tabla13[[#This Row],[Nº Expediente de la plataforma de contratación]]</f>
        <v>#VALUE!</v>
      </c>
      <c r="T1912" s="208" t="e">
        <f>Tabla13[[#This Row],[Nº Expediente de la plataforma de contratación]]</f>
        <v>#VALUE!</v>
      </c>
      <c r="U1912" s="134" t="e">
        <f>Tabla13[[#This Row],[Importe IVA ]]</f>
        <v>#VALUE!</v>
      </c>
      <c r="V1912" s="134" t="e">
        <f>Tabla13[[#This Row],[Importe de adjudicación (IVA INCLUIDO)]]</f>
        <v>#VALUE!</v>
      </c>
      <c r="W1912" s="137"/>
    </row>
    <row r="1913" spans="19:23">
      <c r="S1913" s="203" t="e">
        <f>Tabla13[[#This Row],[Título del contrato]]&amp;Tabla13[[#This Row],[Nº Expediente de la plataforma de contratación]]</f>
        <v>#VALUE!</v>
      </c>
      <c r="T1913" s="208" t="e">
        <f>Tabla13[[#This Row],[Nº Expediente de la plataforma de contratación]]</f>
        <v>#VALUE!</v>
      </c>
      <c r="U1913" s="134" t="e">
        <f>Tabla13[[#This Row],[Importe IVA ]]</f>
        <v>#VALUE!</v>
      </c>
      <c r="V1913" s="134" t="e">
        <f>Tabla13[[#This Row],[Importe de adjudicación (IVA INCLUIDO)]]</f>
        <v>#VALUE!</v>
      </c>
      <c r="W1913" s="137"/>
    </row>
    <row r="1914" spans="19:23">
      <c r="S1914" s="203" t="e">
        <f>Tabla13[[#This Row],[Título del contrato]]&amp;Tabla13[[#This Row],[Nº Expediente de la plataforma de contratación]]</f>
        <v>#VALUE!</v>
      </c>
      <c r="T1914" s="208" t="e">
        <f>Tabla13[[#This Row],[Nº Expediente de la plataforma de contratación]]</f>
        <v>#VALUE!</v>
      </c>
      <c r="U1914" s="134" t="e">
        <f>Tabla13[[#This Row],[Importe IVA ]]</f>
        <v>#VALUE!</v>
      </c>
      <c r="V1914" s="134" t="e">
        <f>Tabla13[[#This Row],[Importe de adjudicación (IVA INCLUIDO)]]</f>
        <v>#VALUE!</v>
      </c>
      <c r="W1914" s="137"/>
    </row>
    <row r="1915" spans="19:23">
      <c r="S1915" s="203" t="e">
        <f>Tabla13[[#This Row],[Título del contrato]]&amp;Tabla13[[#This Row],[Nº Expediente de la plataforma de contratación]]</f>
        <v>#VALUE!</v>
      </c>
      <c r="T1915" s="208" t="e">
        <f>Tabla13[[#This Row],[Nº Expediente de la plataforma de contratación]]</f>
        <v>#VALUE!</v>
      </c>
      <c r="U1915" s="134" t="e">
        <f>Tabla13[[#This Row],[Importe IVA ]]</f>
        <v>#VALUE!</v>
      </c>
      <c r="V1915" s="134" t="e">
        <f>Tabla13[[#This Row],[Importe de adjudicación (IVA INCLUIDO)]]</f>
        <v>#VALUE!</v>
      </c>
      <c r="W1915" s="137"/>
    </row>
    <row r="1916" spans="19:23">
      <c r="S1916" s="203" t="e">
        <f>Tabla13[[#This Row],[Título del contrato]]&amp;Tabla13[[#This Row],[Nº Expediente de la plataforma de contratación]]</f>
        <v>#VALUE!</v>
      </c>
      <c r="T1916" s="208" t="e">
        <f>Tabla13[[#This Row],[Nº Expediente de la plataforma de contratación]]</f>
        <v>#VALUE!</v>
      </c>
      <c r="U1916" s="134" t="e">
        <f>Tabla13[[#This Row],[Importe IVA ]]</f>
        <v>#VALUE!</v>
      </c>
      <c r="V1916" s="134" t="e">
        <f>Tabla13[[#This Row],[Importe de adjudicación (IVA INCLUIDO)]]</f>
        <v>#VALUE!</v>
      </c>
      <c r="W1916" s="137"/>
    </row>
    <row r="1917" spans="19:23">
      <c r="S1917" s="203" t="e">
        <f>Tabla13[[#This Row],[Título del contrato]]&amp;Tabla13[[#This Row],[Nº Expediente de la plataforma de contratación]]</f>
        <v>#VALUE!</v>
      </c>
      <c r="T1917" s="208" t="e">
        <f>Tabla13[[#This Row],[Nº Expediente de la plataforma de contratación]]</f>
        <v>#VALUE!</v>
      </c>
      <c r="U1917" s="134" t="e">
        <f>Tabla13[[#This Row],[Importe IVA ]]</f>
        <v>#VALUE!</v>
      </c>
      <c r="V1917" s="134" t="e">
        <f>Tabla13[[#This Row],[Importe de adjudicación (IVA INCLUIDO)]]</f>
        <v>#VALUE!</v>
      </c>
      <c r="W1917" s="137"/>
    </row>
    <row r="1918" spans="19:23">
      <c r="S1918" s="203" t="e">
        <f>Tabla13[[#This Row],[Título del contrato]]&amp;Tabla13[[#This Row],[Nº Expediente de la plataforma de contratación]]</f>
        <v>#VALUE!</v>
      </c>
      <c r="T1918" s="208" t="e">
        <f>Tabla13[[#This Row],[Nº Expediente de la plataforma de contratación]]</f>
        <v>#VALUE!</v>
      </c>
      <c r="U1918" s="134" t="e">
        <f>Tabla13[[#This Row],[Importe IVA ]]</f>
        <v>#VALUE!</v>
      </c>
      <c r="V1918" s="134" t="e">
        <f>Tabla13[[#This Row],[Importe de adjudicación (IVA INCLUIDO)]]</f>
        <v>#VALUE!</v>
      </c>
      <c r="W1918" s="137"/>
    </row>
    <row r="1919" spans="19:23">
      <c r="S1919" s="203" t="e">
        <f>Tabla13[[#This Row],[Título del contrato]]&amp;Tabla13[[#This Row],[Nº Expediente de la plataforma de contratación]]</f>
        <v>#VALUE!</v>
      </c>
      <c r="T1919" s="208" t="e">
        <f>Tabla13[[#This Row],[Nº Expediente de la plataforma de contratación]]</f>
        <v>#VALUE!</v>
      </c>
      <c r="U1919" s="134" t="e">
        <f>Tabla13[[#This Row],[Importe IVA ]]</f>
        <v>#VALUE!</v>
      </c>
      <c r="V1919" s="134" t="e">
        <f>Tabla13[[#This Row],[Importe de adjudicación (IVA INCLUIDO)]]</f>
        <v>#VALUE!</v>
      </c>
      <c r="W1919" s="137"/>
    </row>
    <row r="1920" spans="19:23">
      <c r="S1920" s="203" t="e">
        <f>Tabla13[[#This Row],[Título del contrato]]&amp;Tabla13[[#This Row],[Nº Expediente de la plataforma de contratación]]</f>
        <v>#VALUE!</v>
      </c>
      <c r="T1920" s="208" t="e">
        <f>Tabla13[[#This Row],[Nº Expediente de la plataforma de contratación]]</f>
        <v>#VALUE!</v>
      </c>
      <c r="U1920" s="134" t="e">
        <f>Tabla13[[#This Row],[Importe IVA ]]</f>
        <v>#VALUE!</v>
      </c>
      <c r="V1920" s="134" t="e">
        <f>Tabla13[[#This Row],[Importe de adjudicación (IVA INCLUIDO)]]</f>
        <v>#VALUE!</v>
      </c>
      <c r="W1920" s="137"/>
    </row>
    <row r="1921" spans="19:23">
      <c r="S1921" s="203" t="e">
        <f>Tabla13[[#This Row],[Título del contrato]]&amp;Tabla13[[#This Row],[Nº Expediente de la plataforma de contratación]]</f>
        <v>#VALUE!</v>
      </c>
      <c r="T1921" s="208" t="e">
        <f>Tabla13[[#This Row],[Nº Expediente de la plataforma de contratación]]</f>
        <v>#VALUE!</v>
      </c>
      <c r="U1921" s="134" t="e">
        <f>Tabla13[[#This Row],[Importe IVA ]]</f>
        <v>#VALUE!</v>
      </c>
      <c r="V1921" s="134" t="e">
        <f>Tabla13[[#This Row],[Importe de adjudicación (IVA INCLUIDO)]]</f>
        <v>#VALUE!</v>
      </c>
      <c r="W1921" s="137"/>
    </row>
    <row r="1922" spans="19:23">
      <c r="S1922" s="203" t="e">
        <f>Tabla13[[#This Row],[Título del contrato]]&amp;Tabla13[[#This Row],[Nº Expediente de la plataforma de contratación]]</f>
        <v>#VALUE!</v>
      </c>
      <c r="T1922" s="208" t="e">
        <f>Tabla13[[#This Row],[Nº Expediente de la plataforma de contratación]]</f>
        <v>#VALUE!</v>
      </c>
      <c r="U1922" s="134" t="e">
        <f>Tabla13[[#This Row],[Importe IVA ]]</f>
        <v>#VALUE!</v>
      </c>
      <c r="V1922" s="134" t="e">
        <f>Tabla13[[#This Row],[Importe de adjudicación (IVA INCLUIDO)]]</f>
        <v>#VALUE!</v>
      </c>
      <c r="W1922" s="137"/>
    </row>
    <row r="1923" spans="19:23">
      <c r="S1923" s="203" t="e">
        <f>Tabla13[[#This Row],[Título del contrato]]&amp;Tabla13[[#This Row],[Nº Expediente de la plataforma de contratación]]</f>
        <v>#VALUE!</v>
      </c>
      <c r="T1923" s="208" t="e">
        <f>Tabla13[[#This Row],[Nº Expediente de la plataforma de contratación]]</f>
        <v>#VALUE!</v>
      </c>
      <c r="U1923" s="134" t="e">
        <f>Tabla13[[#This Row],[Importe IVA ]]</f>
        <v>#VALUE!</v>
      </c>
      <c r="V1923" s="134" t="e">
        <f>Tabla13[[#This Row],[Importe de adjudicación (IVA INCLUIDO)]]</f>
        <v>#VALUE!</v>
      </c>
      <c r="W1923" s="137"/>
    </row>
    <row r="1924" spans="19:23">
      <c r="S1924" s="203" t="e">
        <f>Tabla13[[#This Row],[Título del contrato]]&amp;Tabla13[[#This Row],[Nº Expediente de la plataforma de contratación]]</f>
        <v>#VALUE!</v>
      </c>
      <c r="T1924" s="208" t="e">
        <f>Tabla13[[#This Row],[Nº Expediente de la plataforma de contratación]]</f>
        <v>#VALUE!</v>
      </c>
      <c r="U1924" s="134" t="e">
        <f>Tabla13[[#This Row],[Importe IVA ]]</f>
        <v>#VALUE!</v>
      </c>
      <c r="V1924" s="134" t="e">
        <f>Tabla13[[#This Row],[Importe de adjudicación (IVA INCLUIDO)]]</f>
        <v>#VALUE!</v>
      </c>
      <c r="W1924" s="137"/>
    </row>
    <row r="1925" spans="19:23">
      <c r="S1925" s="203" t="e">
        <f>Tabla13[[#This Row],[Título del contrato]]&amp;Tabla13[[#This Row],[Nº Expediente de la plataforma de contratación]]</f>
        <v>#VALUE!</v>
      </c>
      <c r="T1925" s="208" t="e">
        <f>Tabla13[[#This Row],[Nº Expediente de la plataforma de contratación]]</f>
        <v>#VALUE!</v>
      </c>
      <c r="U1925" s="134" t="e">
        <f>Tabla13[[#This Row],[Importe IVA ]]</f>
        <v>#VALUE!</v>
      </c>
      <c r="V1925" s="134" t="e">
        <f>Tabla13[[#This Row],[Importe de adjudicación (IVA INCLUIDO)]]</f>
        <v>#VALUE!</v>
      </c>
      <c r="W1925" s="137"/>
    </row>
    <row r="1926" spans="19:23">
      <c r="S1926" s="203" t="e">
        <f>Tabla13[[#This Row],[Título del contrato]]&amp;Tabla13[[#This Row],[Nº Expediente de la plataforma de contratación]]</f>
        <v>#VALUE!</v>
      </c>
      <c r="T1926" s="208" t="e">
        <f>Tabla13[[#This Row],[Nº Expediente de la plataforma de contratación]]</f>
        <v>#VALUE!</v>
      </c>
      <c r="U1926" s="134" t="e">
        <f>Tabla13[[#This Row],[Importe IVA ]]</f>
        <v>#VALUE!</v>
      </c>
      <c r="V1926" s="134" t="e">
        <f>Tabla13[[#This Row],[Importe de adjudicación (IVA INCLUIDO)]]</f>
        <v>#VALUE!</v>
      </c>
      <c r="W1926" s="137"/>
    </row>
    <row r="1927" spans="19:23">
      <c r="S1927" s="203" t="e">
        <f>Tabla13[[#This Row],[Título del contrato]]&amp;Tabla13[[#This Row],[Nº Expediente de la plataforma de contratación]]</f>
        <v>#VALUE!</v>
      </c>
      <c r="T1927" s="208" t="e">
        <f>Tabla13[[#This Row],[Nº Expediente de la plataforma de contratación]]</f>
        <v>#VALUE!</v>
      </c>
      <c r="U1927" s="134" t="e">
        <f>Tabla13[[#This Row],[Importe IVA ]]</f>
        <v>#VALUE!</v>
      </c>
      <c r="V1927" s="134" t="e">
        <f>Tabla13[[#This Row],[Importe de adjudicación (IVA INCLUIDO)]]</f>
        <v>#VALUE!</v>
      </c>
      <c r="W1927" s="137"/>
    </row>
    <row r="1928" spans="19:23">
      <c r="S1928" s="203" t="e">
        <f>Tabla13[[#This Row],[Título del contrato]]&amp;Tabla13[[#This Row],[Nº Expediente de la plataforma de contratación]]</f>
        <v>#VALUE!</v>
      </c>
      <c r="T1928" s="208" t="e">
        <f>Tabla13[[#This Row],[Nº Expediente de la plataforma de contratación]]</f>
        <v>#VALUE!</v>
      </c>
      <c r="U1928" s="134" t="e">
        <f>Tabla13[[#This Row],[Importe IVA ]]</f>
        <v>#VALUE!</v>
      </c>
      <c r="V1928" s="134" t="e">
        <f>Tabla13[[#This Row],[Importe de adjudicación (IVA INCLUIDO)]]</f>
        <v>#VALUE!</v>
      </c>
      <c r="W1928" s="137"/>
    </row>
    <row r="1929" spans="19:23">
      <c r="S1929" s="203" t="e">
        <f>Tabla13[[#This Row],[Título del contrato]]&amp;Tabla13[[#This Row],[Nº Expediente de la plataforma de contratación]]</f>
        <v>#VALUE!</v>
      </c>
      <c r="T1929" s="208" t="e">
        <f>Tabla13[[#This Row],[Nº Expediente de la plataforma de contratación]]</f>
        <v>#VALUE!</v>
      </c>
      <c r="U1929" s="134" t="e">
        <f>Tabla13[[#This Row],[Importe IVA ]]</f>
        <v>#VALUE!</v>
      </c>
      <c r="V1929" s="134" t="e">
        <f>Tabla13[[#This Row],[Importe de adjudicación (IVA INCLUIDO)]]</f>
        <v>#VALUE!</v>
      </c>
      <c r="W1929" s="137"/>
    </row>
    <row r="1930" spans="19:23">
      <c r="S1930" s="203" t="e">
        <f>Tabla13[[#This Row],[Título del contrato]]&amp;Tabla13[[#This Row],[Nº Expediente de la plataforma de contratación]]</f>
        <v>#VALUE!</v>
      </c>
      <c r="T1930" s="208" t="e">
        <f>Tabla13[[#This Row],[Nº Expediente de la plataforma de contratación]]</f>
        <v>#VALUE!</v>
      </c>
      <c r="U1930" s="134" t="e">
        <f>Tabla13[[#This Row],[Importe IVA ]]</f>
        <v>#VALUE!</v>
      </c>
      <c r="V1930" s="134" t="e">
        <f>Tabla13[[#This Row],[Importe de adjudicación (IVA INCLUIDO)]]</f>
        <v>#VALUE!</v>
      </c>
      <c r="W1930" s="137"/>
    </row>
    <row r="1931" spans="19:23">
      <c r="S1931" s="203" t="e">
        <f>Tabla13[[#This Row],[Título del contrato]]&amp;Tabla13[[#This Row],[Nº Expediente de la plataforma de contratación]]</f>
        <v>#VALUE!</v>
      </c>
      <c r="T1931" s="208" t="e">
        <f>Tabla13[[#This Row],[Nº Expediente de la plataforma de contratación]]</f>
        <v>#VALUE!</v>
      </c>
      <c r="U1931" s="134" t="e">
        <f>Tabla13[[#This Row],[Importe IVA ]]</f>
        <v>#VALUE!</v>
      </c>
      <c r="V1931" s="134" t="e">
        <f>Tabla13[[#This Row],[Importe de adjudicación (IVA INCLUIDO)]]</f>
        <v>#VALUE!</v>
      </c>
      <c r="W1931" s="137"/>
    </row>
    <row r="1932" spans="19:23">
      <c r="S1932" s="203" t="e">
        <f>Tabla13[[#This Row],[Título del contrato]]&amp;Tabla13[[#This Row],[Nº Expediente de la plataforma de contratación]]</f>
        <v>#VALUE!</v>
      </c>
      <c r="T1932" s="208" t="e">
        <f>Tabla13[[#This Row],[Nº Expediente de la plataforma de contratación]]</f>
        <v>#VALUE!</v>
      </c>
      <c r="U1932" s="134" t="e">
        <f>Tabla13[[#This Row],[Importe IVA ]]</f>
        <v>#VALUE!</v>
      </c>
      <c r="V1932" s="134" t="e">
        <f>Tabla13[[#This Row],[Importe de adjudicación (IVA INCLUIDO)]]</f>
        <v>#VALUE!</v>
      </c>
      <c r="W1932" s="137"/>
    </row>
    <row r="1933" spans="19:23">
      <c r="S1933" s="203" t="e">
        <f>Tabla13[[#This Row],[Título del contrato]]&amp;Tabla13[[#This Row],[Nº Expediente de la plataforma de contratación]]</f>
        <v>#VALUE!</v>
      </c>
      <c r="T1933" s="208" t="e">
        <f>Tabla13[[#This Row],[Nº Expediente de la plataforma de contratación]]</f>
        <v>#VALUE!</v>
      </c>
      <c r="U1933" s="134" t="e">
        <f>Tabla13[[#This Row],[Importe IVA ]]</f>
        <v>#VALUE!</v>
      </c>
      <c r="V1933" s="134" t="e">
        <f>Tabla13[[#This Row],[Importe de adjudicación (IVA INCLUIDO)]]</f>
        <v>#VALUE!</v>
      </c>
      <c r="W1933" s="137"/>
    </row>
    <row r="1934" spans="19:23">
      <c r="S1934" s="203" t="e">
        <f>Tabla13[[#This Row],[Título del contrato]]&amp;Tabla13[[#This Row],[Nº Expediente de la plataforma de contratación]]</f>
        <v>#VALUE!</v>
      </c>
      <c r="T1934" s="208" t="e">
        <f>Tabla13[[#This Row],[Nº Expediente de la plataforma de contratación]]</f>
        <v>#VALUE!</v>
      </c>
      <c r="U1934" s="134" t="e">
        <f>Tabla13[[#This Row],[Importe IVA ]]</f>
        <v>#VALUE!</v>
      </c>
      <c r="V1934" s="134" t="e">
        <f>Tabla13[[#This Row],[Importe de adjudicación (IVA INCLUIDO)]]</f>
        <v>#VALUE!</v>
      </c>
      <c r="W1934" s="137"/>
    </row>
    <row r="1935" spans="19:23">
      <c r="S1935" s="203" t="e">
        <f>Tabla13[[#This Row],[Título del contrato]]&amp;Tabla13[[#This Row],[Nº Expediente de la plataforma de contratación]]</f>
        <v>#VALUE!</v>
      </c>
      <c r="T1935" s="208" t="e">
        <f>Tabla13[[#This Row],[Nº Expediente de la plataforma de contratación]]</f>
        <v>#VALUE!</v>
      </c>
      <c r="U1935" s="134" t="e">
        <f>Tabla13[[#This Row],[Importe IVA ]]</f>
        <v>#VALUE!</v>
      </c>
      <c r="V1935" s="134" t="e">
        <f>Tabla13[[#This Row],[Importe de adjudicación (IVA INCLUIDO)]]</f>
        <v>#VALUE!</v>
      </c>
      <c r="W1935" s="137"/>
    </row>
    <row r="1936" spans="19:23">
      <c r="S1936" s="203" t="e">
        <f>Tabla13[[#This Row],[Título del contrato]]&amp;Tabla13[[#This Row],[Nº Expediente de la plataforma de contratación]]</f>
        <v>#VALUE!</v>
      </c>
      <c r="T1936" s="208" t="e">
        <f>Tabla13[[#This Row],[Nº Expediente de la plataforma de contratación]]</f>
        <v>#VALUE!</v>
      </c>
      <c r="U1936" s="134" t="e">
        <f>Tabla13[[#This Row],[Importe IVA ]]</f>
        <v>#VALUE!</v>
      </c>
      <c r="V1936" s="134" t="e">
        <f>Tabla13[[#This Row],[Importe de adjudicación (IVA INCLUIDO)]]</f>
        <v>#VALUE!</v>
      </c>
      <c r="W1936" s="137"/>
    </row>
    <row r="1937" spans="19:23">
      <c r="S1937" s="203" t="e">
        <f>Tabla13[[#This Row],[Título del contrato]]&amp;Tabla13[[#This Row],[Nº Expediente de la plataforma de contratación]]</f>
        <v>#VALUE!</v>
      </c>
      <c r="T1937" s="208" t="e">
        <f>Tabla13[[#This Row],[Nº Expediente de la plataforma de contratación]]</f>
        <v>#VALUE!</v>
      </c>
      <c r="U1937" s="134" t="e">
        <f>Tabla13[[#This Row],[Importe IVA ]]</f>
        <v>#VALUE!</v>
      </c>
      <c r="V1937" s="134" t="e">
        <f>Tabla13[[#This Row],[Importe de adjudicación (IVA INCLUIDO)]]</f>
        <v>#VALUE!</v>
      </c>
      <c r="W1937" s="137"/>
    </row>
    <row r="1938" spans="19:23">
      <c r="S1938" s="203" t="e">
        <f>Tabla13[[#This Row],[Título del contrato]]&amp;Tabla13[[#This Row],[Nº Expediente de la plataforma de contratación]]</f>
        <v>#VALUE!</v>
      </c>
      <c r="T1938" s="208" t="e">
        <f>Tabla13[[#This Row],[Nº Expediente de la plataforma de contratación]]</f>
        <v>#VALUE!</v>
      </c>
      <c r="U1938" s="134" t="e">
        <f>Tabla13[[#This Row],[Importe IVA ]]</f>
        <v>#VALUE!</v>
      </c>
      <c r="V1938" s="134" t="e">
        <f>Tabla13[[#This Row],[Importe de adjudicación (IVA INCLUIDO)]]</f>
        <v>#VALUE!</v>
      </c>
      <c r="W1938" s="137"/>
    </row>
    <row r="1939" spans="19:23">
      <c r="S1939" s="203" t="e">
        <f>Tabla13[[#This Row],[Título del contrato]]&amp;Tabla13[[#This Row],[Nº Expediente de la plataforma de contratación]]</f>
        <v>#VALUE!</v>
      </c>
      <c r="T1939" s="208" t="e">
        <f>Tabla13[[#This Row],[Nº Expediente de la plataforma de contratación]]</f>
        <v>#VALUE!</v>
      </c>
      <c r="U1939" s="134" t="e">
        <f>Tabla13[[#This Row],[Importe IVA ]]</f>
        <v>#VALUE!</v>
      </c>
      <c r="V1939" s="134" t="e">
        <f>Tabla13[[#This Row],[Importe de adjudicación (IVA INCLUIDO)]]</f>
        <v>#VALUE!</v>
      </c>
      <c r="W1939" s="137"/>
    </row>
    <row r="1940" spans="19:23">
      <c r="S1940" s="203" t="e">
        <f>Tabla13[[#This Row],[Título del contrato]]&amp;Tabla13[[#This Row],[Nº Expediente de la plataforma de contratación]]</f>
        <v>#VALUE!</v>
      </c>
      <c r="T1940" s="208" t="e">
        <f>Tabla13[[#This Row],[Nº Expediente de la plataforma de contratación]]</f>
        <v>#VALUE!</v>
      </c>
      <c r="U1940" s="134" t="e">
        <f>Tabla13[[#This Row],[Importe IVA ]]</f>
        <v>#VALUE!</v>
      </c>
      <c r="V1940" s="134" t="e">
        <f>Tabla13[[#This Row],[Importe de adjudicación (IVA INCLUIDO)]]</f>
        <v>#VALUE!</v>
      </c>
      <c r="W1940" s="137"/>
    </row>
    <row r="1941" spans="19:23">
      <c r="S1941" s="203" t="e">
        <f>Tabla13[[#This Row],[Título del contrato]]&amp;Tabla13[[#This Row],[Nº Expediente de la plataforma de contratación]]</f>
        <v>#VALUE!</v>
      </c>
      <c r="T1941" s="208" t="e">
        <f>Tabla13[[#This Row],[Nº Expediente de la plataforma de contratación]]</f>
        <v>#VALUE!</v>
      </c>
      <c r="U1941" s="134" t="e">
        <f>Tabla13[[#This Row],[Importe IVA ]]</f>
        <v>#VALUE!</v>
      </c>
      <c r="V1941" s="134" t="e">
        <f>Tabla13[[#This Row],[Importe de adjudicación (IVA INCLUIDO)]]</f>
        <v>#VALUE!</v>
      </c>
      <c r="W1941" s="137"/>
    </row>
    <row r="1942" spans="19:23">
      <c r="S1942" s="203" t="e">
        <f>Tabla13[[#This Row],[Título del contrato]]&amp;Tabla13[[#This Row],[Nº Expediente de la plataforma de contratación]]</f>
        <v>#VALUE!</v>
      </c>
      <c r="T1942" s="208" t="e">
        <f>Tabla13[[#This Row],[Nº Expediente de la plataforma de contratación]]</f>
        <v>#VALUE!</v>
      </c>
      <c r="U1942" s="134" t="e">
        <f>Tabla13[[#This Row],[Importe IVA ]]</f>
        <v>#VALUE!</v>
      </c>
      <c r="V1942" s="134" t="e">
        <f>Tabla13[[#This Row],[Importe de adjudicación (IVA INCLUIDO)]]</f>
        <v>#VALUE!</v>
      </c>
      <c r="W1942" s="137"/>
    </row>
    <row r="1943" spans="19:23">
      <c r="S1943" s="203" t="e">
        <f>Tabla13[[#This Row],[Título del contrato]]&amp;Tabla13[[#This Row],[Nº Expediente de la plataforma de contratación]]</f>
        <v>#VALUE!</v>
      </c>
      <c r="T1943" s="208" t="e">
        <f>Tabla13[[#This Row],[Nº Expediente de la plataforma de contratación]]</f>
        <v>#VALUE!</v>
      </c>
      <c r="U1943" s="134" t="e">
        <f>Tabla13[[#This Row],[Importe IVA ]]</f>
        <v>#VALUE!</v>
      </c>
      <c r="V1943" s="134" t="e">
        <f>Tabla13[[#This Row],[Importe de adjudicación (IVA INCLUIDO)]]</f>
        <v>#VALUE!</v>
      </c>
      <c r="W1943" s="137"/>
    </row>
    <row r="1944" spans="19:23">
      <c r="S1944" s="203" t="e">
        <f>Tabla13[[#This Row],[Título del contrato]]&amp;Tabla13[[#This Row],[Nº Expediente de la plataforma de contratación]]</f>
        <v>#VALUE!</v>
      </c>
      <c r="T1944" s="208" t="e">
        <f>Tabla13[[#This Row],[Nº Expediente de la plataforma de contratación]]</f>
        <v>#VALUE!</v>
      </c>
      <c r="U1944" s="134" t="e">
        <f>Tabla13[[#This Row],[Importe IVA ]]</f>
        <v>#VALUE!</v>
      </c>
      <c r="V1944" s="134" t="e">
        <f>Tabla13[[#This Row],[Importe de adjudicación (IVA INCLUIDO)]]</f>
        <v>#VALUE!</v>
      </c>
      <c r="W1944" s="137"/>
    </row>
    <row r="1945" spans="19:23">
      <c r="S1945" s="203" t="e">
        <f>Tabla13[[#This Row],[Título del contrato]]&amp;Tabla13[[#This Row],[Nº Expediente de la plataforma de contratación]]</f>
        <v>#VALUE!</v>
      </c>
      <c r="T1945" s="208" t="e">
        <f>Tabla13[[#This Row],[Nº Expediente de la plataforma de contratación]]</f>
        <v>#VALUE!</v>
      </c>
      <c r="U1945" s="134" t="e">
        <f>Tabla13[[#This Row],[Importe IVA ]]</f>
        <v>#VALUE!</v>
      </c>
      <c r="V1945" s="134" t="e">
        <f>Tabla13[[#This Row],[Importe de adjudicación (IVA INCLUIDO)]]</f>
        <v>#VALUE!</v>
      </c>
      <c r="W1945" s="137"/>
    </row>
    <row r="1946" spans="19:23">
      <c r="S1946" s="203" t="e">
        <f>Tabla13[[#This Row],[Título del contrato]]&amp;Tabla13[[#This Row],[Nº Expediente de la plataforma de contratación]]</f>
        <v>#VALUE!</v>
      </c>
      <c r="T1946" s="208" t="e">
        <f>Tabla13[[#This Row],[Nº Expediente de la plataforma de contratación]]</f>
        <v>#VALUE!</v>
      </c>
      <c r="U1946" s="134" t="e">
        <f>Tabla13[[#This Row],[Importe IVA ]]</f>
        <v>#VALUE!</v>
      </c>
      <c r="V1946" s="134" t="e">
        <f>Tabla13[[#This Row],[Importe de adjudicación (IVA INCLUIDO)]]</f>
        <v>#VALUE!</v>
      </c>
      <c r="W1946" s="137"/>
    </row>
    <row r="1947" spans="19:23">
      <c r="S1947" s="203" t="e">
        <f>Tabla13[[#This Row],[Título del contrato]]&amp;Tabla13[[#This Row],[Nº Expediente de la plataforma de contratación]]</f>
        <v>#VALUE!</v>
      </c>
      <c r="T1947" s="208" t="e">
        <f>Tabla13[[#This Row],[Nº Expediente de la plataforma de contratación]]</f>
        <v>#VALUE!</v>
      </c>
      <c r="U1947" s="134" t="e">
        <f>Tabla13[[#This Row],[Importe IVA ]]</f>
        <v>#VALUE!</v>
      </c>
      <c r="V1947" s="134" t="e">
        <f>Tabla13[[#This Row],[Importe de adjudicación (IVA INCLUIDO)]]</f>
        <v>#VALUE!</v>
      </c>
      <c r="W1947" s="137"/>
    </row>
    <row r="1948" spans="19:23">
      <c r="S1948" s="203" t="e">
        <f>Tabla13[[#This Row],[Título del contrato]]&amp;Tabla13[[#This Row],[Nº Expediente de la plataforma de contratación]]</f>
        <v>#VALUE!</v>
      </c>
      <c r="T1948" s="208" t="e">
        <f>Tabla13[[#This Row],[Nº Expediente de la plataforma de contratación]]</f>
        <v>#VALUE!</v>
      </c>
      <c r="U1948" s="134" t="e">
        <f>Tabla13[[#This Row],[Importe IVA ]]</f>
        <v>#VALUE!</v>
      </c>
      <c r="V1948" s="134" t="e">
        <f>Tabla13[[#This Row],[Importe de adjudicación (IVA INCLUIDO)]]</f>
        <v>#VALUE!</v>
      </c>
      <c r="W1948" s="137"/>
    </row>
    <row r="1949" spans="19:23">
      <c r="S1949" s="203" t="e">
        <f>Tabla13[[#This Row],[Título del contrato]]&amp;Tabla13[[#This Row],[Nº Expediente de la plataforma de contratación]]</f>
        <v>#VALUE!</v>
      </c>
      <c r="T1949" s="208" t="e">
        <f>Tabla13[[#This Row],[Nº Expediente de la plataforma de contratación]]</f>
        <v>#VALUE!</v>
      </c>
      <c r="U1949" s="134" t="e">
        <f>Tabla13[[#This Row],[Importe IVA ]]</f>
        <v>#VALUE!</v>
      </c>
      <c r="V1949" s="134" t="e">
        <f>Tabla13[[#This Row],[Importe de adjudicación (IVA INCLUIDO)]]</f>
        <v>#VALUE!</v>
      </c>
      <c r="W1949" s="137"/>
    </row>
    <row r="1950" spans="19:23">
      <c r="S1950" s="203" t="e">
        <f>Tabla13[[#This Row],[Título del contrato]]&amp;Tabla13[[#This Row],[Nº Expediente de la plataforma de contratación]]</f>
        <v>#VALUE!</v>
      </c>
      <c r="T1950" s="208" t="e">
        <f>Tabla13[[#This Row],[Nº Expediente de la plataforma de contratación]]</f>
        <v>#VALUE!</v>
      </c>
      <c r="U1950" s="134" t="e">
        <f>Tabla13[[#This Row],[Importe IVA ]]</f>
        <v>#VALUE!</v>
      </c>
      <c r="V1950" s="134" t="e">
        <f>Tabla13[[#This Row],[Importe de adjudicación (IVA INCLUIDO)]]</f>
        <v>#VALUE!</v>
      </c>
      <c r="W1950" s="137"/>
    </row>
    <row r="1951" spans="19:23">
      <c r="S1951" s="203" t="e">
        <f>Tabla13[[#This Row],[Título del contrato]]&amp;Tabla13[[#This Row],[Nº Expediente de la plataforma de contratación]]</f>
        <v>#VALUE!</v>
      </c>
      <c r="T1951" s="208" t="e">
        <f>Tabla13[[#This Row],[Nº Expediente de la plataforma de contratación]]</f>
        <v>#VALUE!</v>
      </c>
      <c r="U1951" s="134" t="e">
        <f>Tabla13[[#This Row],[Importe IVA ]]</f>
        <v>#VALUE!</v>
      </c>
      <c r="V1951" s="134" t="e">
        <f>Tabla13[[#This Row],[Importe de adjudicación (IVA INCLUIDO)]]</f>
        <v>#VALUE!</v>
      </c>
      <c r="W1951" s="137"/>
    </row>
    <row r="1952" spans="19:23">
      <c r="S1952" s="203" t="e">
        <f>Tabla13[[#This Row],[Título del contrato]]&amp;Tabla13[[#This Row],[Nº Expediente de la plataforma de contratación]]</f>
        <v>#VALUE!</v>
      </c>
      <c r="T1952" s="208" t="e">
        <f>Tabla13[[#This Row],[Nº Expediente de la plataforma de contratación]]</f>
        <v>#VALUE!</v>
      </c>
      <c r="U1952" s="134" t="e">
        <f>Tabla13[[#This Row],[Importe IVA ]]</f>
        <v>#VALUE!</v>
      </c>
      <c r="V1952" s="134" t="e">
        <f>Tabla13[[#This Row],[Importe de adjudicación (IVA INCLUIDO)]]</f>
        <v>#VALUE!</v>
      </c>
      <c r="W1952" s="137"/>
    </row>
    <row r="1953" spans="19:23">
      <c r="S1953" s="203" t="e">
        <f>Tabla13[[#This Row],[Título del contrato]]&amp;Tabla13[[#This Row],[Nº Expediente de la plataforma de contratación]]</f>
        <v>#VALUE!</v>
      </c>
      <c r="T1953" s="208" t="e">
        <f>Tabla13[[#This Row],[Nº Expediente de la plataforma de contratación]]</f>
        <v>#VALUE!</v>
      </c>
      <c r="U1953" s="134" t="e">
        <f>Tabla13[[#This Row],[Importe IVA ]]</f>
        <v>#VALUE!</v>
      </c>
      <c r="V1953" s="134" t="e">
        <f>Tabla13[[#This Row],[Importe de adjudicación (IVA INCLUIDO)]]</f>
        <v>#VALUE!</v>
      </c>
      <c r="W1953" s="137"/>
    </row>
    <row r="1954" spans="19:23">
      <c r="S1954" s="203" t="e">
        <f>Tabla13[[#This Row],[Título del contrato]]&amp;Tabla13[[#This Row],[Nº Expediente de la plataforma de contratación]]</f>
        <v>#VALUE!</v>
      </c>
      <c r="T1954" s="208" t="e">
        <f>Tabla13[[#This Row],[Nº Expediente de la plataforma de contratación]]</f>
        <v>#VALUE!</v>
      </c>
      <c r="U1954" s="134" t="e">
        <f>Tabla13[[#This Row],[Importe IVA ]]</f>
        <v>#VALUE!</v>
      </c>
      <c r="V1954" s="134" t="e">
        <f>Tabla13[[#This Row],[Importe de adjudicación (IVA INCLUIDO)]]</f>
        <v>#VALUE!</v>
      </c>
      <c r="W1954" s="137"/>
    </row>
    <row r="1955" spans="19:23">
      <c r="S1955" s="203" t="e">
        <f>Tabla13[[#This Row],[Título del contrato]]&amp;Tabla13[[#This Row],[Nº Expediente de la plataforma de contratación]]</f>
        <v>#VALUE!</v>
      </c>
      <c r="T1955" s="208" t="e">
        <f>Tabla13[[#This Row],[Nº Expediente de la plataforma de contratación]]</f>
        <v>#VALUE!</v>
      </c>
      <c r="U1955" s="134" t="e">
        <f>Tabla13[[#This Row],[Importe IVA ]]</f>
        <v>#VALUE!</v>
      </c>
      <c r="V1955" s="134" t="e">
        <f>Tabla13[[#This Row],[Importe de adjudicación (IVA INCLUIDO)]]</f>
        <v>#VALUE!</v>
      </c>
      <c r="W1955" s="137"/>
    </row>
    <row r="1956" spans="19:23">
      <c r="S1956" s="203" t="e">
        <f>Tabla13[[#This Row],[Título del contrato]]&amp;Tabla13[[#This Row],[Nº Expediente de la plataforma de contratación]]</f>
        <v>#VALUE!</v>
      </c>
      <c r="T1956" s="208" t="e">
        <f>Tabla13[[#This Row],[Nº Expediente de la plataforma de contratación]]</f>
        <v>#VALUE!</v>
      </c>
      <c r="U1956" s="134" t="e">
        <f>Tabla13[[#This Row],[Importe IVA ]]</f>
        <v>#VALUE!</v>
      </c>
      <c r="V1956" s="134" t="e">
        <f>Tabla13[[#This Row],[Importe de adjudicación (IVA INCLUIDO)]]</f>
        <v>#VALUE!</v>
      </c>
      <c r="W1956" s="137"/>
    </row>
    <row r="1957" spans="19:23">
      <c r="S1957" s="203" t="e">
        <f>Tabla13[[#This Row],[Título del contrato]]&amp;Tabla13[[#This Row],[Nº Expediente de la plataforma de contratación]]</f>
        <v>#VALUE!</v>
      </c>
      <c r="T1957" s="208" t="e">
        <f>Tabla13[[#This Row],[Nº Expediente de la plataforma de contratación]]</f>
        <v>#VALUE!</v>
      </c>
      <c r="U1957" s="134" t="e">
        <f>Tabla13[[#This Row],[Importe IVA ]]</f>
        <v>#VALUE!</v>
      </c>
      <c r="V1957" s="134" t="e">
        <f>Tabla13[[#This Row],[Importe de adjudicación (IVA INCLUIDO)]]</f>
        <v>#VALUE!</v>
      </c>
      <c r="W1957" s="137"/>
    </row>
    <row r="1958" spans="19:23">
      <c r="S1958" s="203" t="e">
        <f>Tabla13[[#This Row],[Título del contrato]]&amp;Tabla13[[#This Row],[Nº Expediente de la plataforma de contratación]]</f>
        <v>#VALUE!</v>
      </c>
      <c r="T1958" s="208" t="e">
        <f>Tabla13[[#This Row],[Nº Expediente de la plataforma de contratación]]</f>
        <v>#VALUE!</v>
      </c>
      <c r="U1958" s="134" t="e">
        <f>Tabla13[[#This Row],[Importe IVA ]]</f>
        <v>#VALUE!</v>
      </c>
      <c r="V1958" s="134" t="e">
        <f>Tabla13[[#This Row],[Importe de adjudicación (IVA INCLUIDO)]]</f>
        <v>#VALUE!</v>
      </c>
      <c r="W1958" s="137"/>
    </row>
    <row r="1959" spans="19:23">
      <c r="S1959" s="203" t="e">
        <f>Tabla13[[#This Row],[Título del contrato]]&amp;Tabla13[[#This Row],[Nº Expediente de la plataforma de contratación]]</f>
        <v>#VALUE!</v>
      </c>
      <c r="T1959" s="208" t="e">
        <f>Tabla13[[#This Row],[Nº Expediente de la plataforma de contratación]]</f>
        <v>#VALUE!</v>
      </c>
      <c r="U1959" s="134" t="e">
        <f>Tabla13[[#This Row],[Importe IVA ]]</f>
        <v>#VALUE!</v>
      </c>
      <c r="V1959" s="134" t="e">
        <f>Tabla13[[#This Row],[Importe de adjudicación (IVA INCLUIDO)]]</f>
        <v>#VALUE!</v>
      </c>
      <c r="W1959" s="137"/>
    </row>
    <row r="1960" spans="19:23">
      <c r="S1960" s="203" t="e">
        <f>Tabla13[[#This Row],[Título del contrato]]&amp;Tabla13[[#This Row],[Nº Expediente de la plataforma de contratación]]</f>
        <v>#VALUE!</v>
      </c>
      <c r="T1960" s="208" t="e">
        <f>Tabla13[[#This Row],[Nº Expediente de la plataforma de contratación]]</f>
        <v>#VALUE!</v>
      </c>
      <c r="U1960" s="134" t="e">
        <f>Tabla13[[#This Row],[Importe IVA ]]</f>
        <v>#VALUE!</v>
      </c>
      <c r="V1960" s="134" t="e">
        <f>Tabla13[[#This Row],[Importe de adjudicación (IVA INCLUIDO)]]</f>
        <v>#VALUE!</v>
      </c>
      <c r="W1960" s="137"/>
    </row>
    <row r="1961" spans="19:23">
      <c r="S1961" s="203" t="e">
        <f>Tabla13[[#This Row],[Título del contrato]]&amp;Tabla13[[#This Row],[Nº Expediente de la plataforma de contratación]]</f>
        <v>#VALUE!</v>
      </c>
      <c r="T1961" s="208" t="e">
        <f>Tabla13[[#This Row],[Nº Expediente de la plataforma de contratación]]</f>
        <v>#VALUE!</v>
      </c>
      <c r="U1961" s="134" t="e">
        <f>Tabla13[[#This Row],[Importe IVA ]]</f>
        <v>#VALUE!</v>
      </c>
      <c r="V1961" s="134" t="e">
        <f>Tabla13[[#This Row],[Importe de adjudicación (IVA INCLUIDO)]]</f>
        <v>#VALUE!</v>
      </c>
      <c r="W1961" s="137"/>
    </row>
    <row r="1962" spans="19:23">
      <c r="S1962" s="203" t="e">
        <f>Tabla13[[#This Row],[Título del contrato]]&amp;Tabla13[[#This Row],[Nº Expediente de la plataforma de contratación]]</f>
        <v>#VALUE!</v>
      </c>
      <c r="T1962" s="208" t="e">
        <f>Tabla13[[#This Row],[Nº Expediente de la plataforma de contratación]]</f>
        <v>#VALUE!</v>
      </c>
      <c r="U1962" s="134" t="e">
        <f>Tabla13[[#This Row],[Importe IVA ]]</f>
        <v>#VALUE!</v>
      </c>
      <c r="V1962" s="134" t="e">
        <f>Tabla13[[#This Row],[Importe de adjudicación (IVA INCLUIDO)]]</f>
        <v>#VALUE!</v>
      </c>
      <c r="W1962" s="137"/>
    </row>
    <row r="1963" spans="19:23">
      <c r="S1963" s="203" t="e">
        <f>Tabla13[[#This Row],[Título del contrato]]&amp;Tabla13[[#This Row],[Nº Expediente de la plataforma de contratación]]</f>
        <v>#VALUE!</v>
      </c>
      <c r="T1963" s="208" t="e">
        <f>Tabla13[[#This Row],[Nº Expediente de la plataforma de contratación]]</f>
        <v>#VALUE!</v>
      </c>
      <c r="U1963" s="134" t="e">
        <f>Tabla13[[#This Row],[Importe IVA ]]</f>
        <v>#VALUE!</v>
      </c>
      <c r="V1963" s="134" t="e">
        <f>Tabla13[[#This Row],[Importe de adjudicación (IVA INCLUIDO)]]</f>
        <v>#VALUE!</v>
      </c>
      <c r="W1963" s="137"/>
    </row>
    <row r="1964" spans="19:23">
      <c r="S1964" s="203" t="e">
        <f>Tabla13[[#This Row],[Título del contrato]]&amp;Tabla13[[#This Row],[Nº Expediente de la plataforma de contratación]]</f>
        <v>#VALUE!</v>
      </c>
      <c r="T1964" s="208" t="e">
        <f>Tabla13[[#This Row],[Nº Expediente de la plataforma de contratación]]</f>
        <v>#VALUE!</v>
      </c>
      <c r="U1964" s="134" t="e">
        <f>Tabla13[[#This Row],[Importe IVA ]]</f>
        <v>#VALUE!</v>
      </c>
      <c r="V1964" s="134" t="e">
        <f>Tabla13[[#This Row],[Importe de adjudicación (IVA INCLUIDO)]]</f>
        <v>#VALUE!</v>
      </c>
      <c r="W1964" s="137"/>
    </row>
    <row r="1965" spans="19:23">
      <c r="S1965" s="203" t="e">
        <f>Tabla13[[#This Row],[Título del contrato]]&amp;Tabla13[[#This Row],[Nº Expediente de la plataforma de contratación]]</f>
        <v>#VALUE!</v>
      </c>
      <c r="T1965" s="208" t="e">
        <f>Tabla13[[#This Row],[Nº Expediente de la plataforma de contratación]]</f>
        <v>#VALUE!</v>
      </c>
      <c r="U1965" s="134" t="e">
        <f>Tabla13[[#This Row],[Importe IVA ]]</f>
        <v>#VALUE!</v>
      </c>
      <c r="V1965" s="134" t="e">
        <f>Tabla13[[#This Row],[Importe de adjudicación (IVA INCLUIDO)]]</f>
        <v>#VALUE!</v>
      </c>
      <c r="W1965" s="137"/>
    </row>
    <row r="1966" spans="19:23">
      <c r="S1966" s="203" t="e">
        <f>Tabla13[[#This Row],[Título del contrato]]&amp;Tabla13[[#This Row],[Nº Expediente de la plataforma de contratación]]</f>
        <v>#VALUE!</v>
      </c>
      <c r="T1966" s="208" t="e">
        <f>Tabla13[[#This Row],[Nº Expediente de la plataforma de contratación]]</f>
        <v>#VALUE!</v>
      </c>
      <c r="U1966" s="134" t="e">
        <f>Tabla13[[#This Row],[Importe IVA ]]</f>
        <v>#VALUE!</v>
      </c>
      <c r="V1966" s="134" t="e">
        <f>Tabla13[[#This Row],[Importe de adjudicación (IVA INCLUIDO)]]</f>
        <v>#VALUE!</v>
      </c>
      <c r="W1966" s="137"/>
    </row>
    <row r="1967" spans="19:23">
      <c r="S1967" s="203" t="e">
        <f>Tabla13[[#This Row],[Título del contrato]]&amp;Tabla13[[#This Row],[Nº Expediente de la plataforma de contratación]]</f>
        <v>#VALUE!</v>
      </c>
      <c r="T1967" s="208" t="e">
        <f>Tabla13[[#This Row],[Nº Expediente de la plataforma de contratación]]</f>
        <v>#VALUE!</v>
      </c>
      <c r="U1967" s="134" t="e">
        <f>Tabla13[[#This Row],[Importe IVA ]]</f>
        <v>#VALUE!</v>
      </c>
      <c r="V1967" s="134" t="e">
        <f>Tabla13[[#This Row],[Importe de adjudicación (IVA INCLUIDO)]]</f>
        <v>#VALUE!</v>
      </c>
      <c r="W1967" s="137"/>
    </row>
    <row r="1968" spans="19:23">
      <c r="S1968" s="203" t="e">
        <f>Tabla13[[#This Row],[Título del contrato]]&amp;Tabla13[[#This Row],[Nº Expediente de la plataforma de contratación]]</f>
        <v>#VALUE!</v>
      </c>
      <c r="T1968" s="208" t="e">
        <f>Tabla13[[#This Row],[Nº Expediente de la plataforma de contratación]]</f>
        <v>#VALUE!</v>
      </c>
      <c r="U1968" s="134" t="e">
        <f>Tabla13[[#This Row],[Importe IVA ]]</f>
        <v>#VALUE!</v>
      </c>
      <c r="V1968" s="134" t="e">
        <f>Tabla13[[#This Row],[Importe de adjudicación (IVA INCLUIDO)]]</f>
        <v>#VALUE!</v>
      </c>
      <c r="W1968" s="137"/>
    </row>
    <row r="1969" spans="19:23">
      <c r="S1969" s="203" t="e">
        <f>Tabla13[[#This Row],[Título del contrato]]&amp;Tabla13[[#This Row],[Nº Expediente de la plataforma de contratación]]</f>
        <v>#VALUE!</v>
      </c>
      <c r="T1969" s="208" t="e">
        <f>Tabla13[[#This Row],[Nº Expediente de la plataforma de contratación]]</f>
        <v>#VALUE!</v>
      </c>
      <c r="U1969" s="134" t="e">
        <f>Tabla13[[#This Row],[Importe IVA ]]</f>
        <v>#VALUE!</v>
      </c>
      <c r="V1969" s="134" t="e">
        <f>Tabla13[[#This Row],[Importe de adjudicación (IVA INCLUIDO)]]</f>
        <v>#VALUE!</v>
      </c>
      <c r="W1969" s="137"/>
    </row>
    <row r="1970" spans="19:23">
      <c r="S1970" s="203" t="e">
        <f>Tabla13[[#This Row],[Título del contrato]]&amp;Tabla13[[#This Row],[Nº Expediente de la plataforma de contratación]]</f>
        <v>#VALUE!</v>
      </c>
      <c r="T1970" s="208" t="e">
        <f>Tabla13[[#This Row],[Nº Expediente de la plataforma de contratación]]</f>
        <v>#VALUE!</v>
      </c>
      <c r="U1970" s="134" t="e">
        <f>Tabla13[[#This Row],[Importe IVA ]]</f>
        <v>#VALUE!</v>
      </c>
      <c r="V1970" s="134" t="e">
        <f>Tabla13[[#This Row],[Importe de adjudicación (IVA INCLUIDO)]]</f>
        <v>#VALUE!</v>
      </c>
      <c r="W1970" s="137"/>
    </row>
    <row r="1971" spans="19:23">
      <c r="S1971" s="203" t="e">
        <f>Tabla13[[#This Row],[Título del contrato]]&amp;Tabla13[[#This Row],[Nº Expediente de la plataforma de contratación]]</f>
        <v>#VALUE!</v>
      </c>
      <c r="T1971" s="208" t="e">
        <f>Tabla13[[#This Row],[Nº Expediente de la plataforma de contratación]]</f>
        <v>#VALUE!</v>
      </c>
      <c r="U1971" s="134" t="e">
        <f>Tabla13[[#This Row],[Importe IVA ]]</f>
        <v>#VALUE!</v>
      </c>
      <c r="V1971" s="134" t="e">
        <f>Tabla13[[#This Row],[Importe de adjudicación (IVA INCLUIDO)]]</f>
        <v>#VALUE!</v>
      </c>
      <c r="W1971" s="137"/>
    </row>
    <row r="1972" spans="19:23">
      <c r="S1972" s="203" t="e">
        <f>Tabla13[[#This Row],[Título del contrato]]&amp;Tabla13[[#This Row],[Nº Expediente de la plataforma de contratación]]</f>
        <v>#VALUE!</v>
      </c>
      <c r="T1972" s="208" t="e">
        <f>Tabla13[[#This Row],[Nº Expediente de la plataforma de contratación]]</f>
        <v>#VALUE!</v>
      </c>
      <c r="U1972" s="134" t="e">
        <f>Tabla13[[#This Row],[Importe IVA ]]</f>
        <v>#VALUE!</v>
      </c>
      <c r="V1972" s="134" t="e">
        <f>Tabla13[[#This Row],[Importe de adjudicación (IVA INCLUIDO)]]</f>
        <v>#VALUE!</v>
      </c>
      <c r="W1972" s="137"/>
    </row>
    <row r="1973" spans="19:23">
      <c r="S1973" s="203" t="e">
        <f>Tabla13[[#This Row],[Título del contrato]]&amp;Tabla13[[#This Row],[Nº Expediente de la plataforma de contratación]]</f>
        <v>#VALUE!</v>
      </c>
      <c r="T1973" s="208" t="e">
        <f>Tabla13[[#This Row],[Nº Expediente de la plataforma de contratación]]</f>
        <v>#VALUE!</v>
      </c>
      <c r="U1973" s="134" t="e">
        <f>Tabla13[[#This Row],[Importe IVA ]]</f>
        <v>#VALUE!</v>
      </c>
      <c r="V1973" s="134" t="e">
        <f>Tabla13[[#This Row],[Importe de adjudicación (IVA INCLUIDO)]]</f>
        <v>#VALUE!</v>
      </c>
      <c r="W1973" s="137"/>
    </row>
    <row r="1974" spans="19:23">
      <c r="S1974" s="203" t="e">
        <f>Tabla13[[#This Row],[Título del contrato]]&amp;Tabla13[[#This Row],[Nº Expediente de la plataforma de contratación]]</f>
        <v>#VALUE!</v>
      </c>
      <c r="T1974" s="208" t="e">
        <f>Tabla13[[#This Row],[Nº Expediente de la plataforma de contratación]]</f>
        <v>#VALUE!</v>
      </c>
      <c r="U1974" s="134" t="e">
        <f>Tabla13[[#This Row],[Importe IVA ]]</f>
        <v>#VALUE!</v>
      </c>
      <c r="V1974" s="134" t="e">
        <f>Tabla13[[#This Row],[Importe de adjudicación (IVA INCLUIDO)]]</f>
        <v>#VALUE!</v>
      </c>
      <c r="W1974" s="137"/>
    </row>
    <row r="1975" spans="19:23">
      <c r="S1975" s="203" t="e">
        <f>Tabla13[[#This Row],[Título del contrato]]&amp;Tabla13[[#This Row],[Nº Expediente de la plataforma de contratación]]</f>
        <v>#VALUE!</v>
      </c>
      <c r="T1975" s="208" t="e">
        <f>Tabla13[[#This Row],[Nº Expediente de la plataforma de contratación]]</f>
        <v>#VALUE!</v>
      </c>
      <c r="U1975" s="134" t="e">
        <f>Tabla13[[#This Row],[Importe IVA ]]</f>
        <v>#VALUE!</v>
      </c>
      <c r="V1975" s="134" t="e">
        <f>Tabla13[[#This Row],[Importe de adjudicación (IVA INCLUIDO)]]</f>
        <v>#VALUE!</v>
      </c>
      <c r="W1975" s="137"/>
    </row>
    <row r="1976" spans="19:23">
      <c r="S1976" s="203" t="e">
        <f>Tabla13[[#This Row],[Título del contrato]]&amp;Tabla13[[#This Row],[Nº Expediente de la plataforma de contratación]]</f>
        <v>#VALUE!</v>
      </c>
      <c r="T1976" s="208" t="e">
        <f>Tabla13[[#This Row],[Nº Expediente de la plataforma de contratación]]</f>
        <v>#VALUE!</v>
      </c>
      <c r="U1976" s="134" t="e">
        <f>Tabla13[[#This Row],[Importe IVA ]]</f>
        <v>#VALUE!</v>
      </c>
      <c r="V1976" s="134" t="e">
        <f>Tabla13[[#This Row],[Importe de adjudicación (IVA INCLUIDO)]]</f>
        <v>#VALUE!</v>
      </c>
      <c r="W1976" s="137"/>
    </row>
    <row r="1977" spans="19:23">
      <c r="S1977" s="203" t="e">
        <f>Tabla13[[#This Row],[Título del contrato]]&amp;Tabla13[[#This Row],[Nº Expediente de la plataforma de contratación]]</f>
        <v>#VALUE!</v>
      </c>
      <c r="T1977" s="208" t="e">
        <f>Tabla13[[#This Row],[Nº Expediente de la plataforma de contratación]]</f>
        <v>#VALUE!</v>
      </c>
      <c r="U1977" s="134" t="e">
        <f>Tabla13[[#This Row],[Importe IVA ]]</f>
        <v>#VALUE!</v>
      </c>
      <c r="V1977" s="134" t="e">
        <f>Tabla13[[#This Row],[Importe de adjudicación (IVA INCLUIDO)]]</f>
        <v>#VALUE!</v>
      </c>
      <c r="W1977" s="137"/>
    </row>
    <row r="1978" spans="19:23">
      <c r="S1978" s="203" t="e">
        <f>Tabla13[[#This Row],[Título del contrato]]&amp;Tabla13[[#This Row],[Nº Expediente de la plataforma de contratación]]</f>
        <v>#VALUE!</v>
      </c>
      <c r="T1978" s="208" t="e">
        <f>Tabla13[[#This Row],[Nº Expediente de la plataforma de contratación]]</f>
        <v>#VALUE!</v>
      </c>
      <c r="U1978" s="134" t="e">
        <f>Tabla13[[#This Row],[Importe IVA ]]</f>
        <v>#VALUE!</v>
      </c>
      <c r="V1978" s="134" t="e">
        <f>Tabla13[[#This Row],[Importe de adjudicación (IVA INCLUIDO)]]</f>
        <v>#VALUE!</v>
      </c>
      <c r="W1978" s="137"/>
    </row>
    <row r="1979" spans="19:23">
      <c r="S1979" s="203" t="e">
        <f>Tabla13[[#This Row],[Título del contrato]]&amp;Tabla13[[#This Row],[Nº Expediente de la plataforma de contratación]]</f>
        <v>#VALUE!</v>
      </c>
      <c r="T1979" s="208" t="e">
        <f>Tabla13[[#This Row],[Nº Expediente de la plataforma de contratación]]</f>
        <v>#VALUE!</v>
      </c>
      <c r="U1979" s="134" t="e">
        <f>Tabla13[[#This Row],[Importe IVA ]]</f>
        <v>#VALUE!</v>
      </c>
      <c r="V1979" s="134" t="e">
        <f>Tabla13[[#This Row],[Importe de adjudicación (IVA INCLUIDO)]]</f>
        <v>#VALUE!</v>
      </c>
      <c r="W1979" s="137"/>
    </row>
    <row r="1980" spans="19:23">
      <c r="S1980" s="203" t="e">
        <f>Tabla13[[#This Row],[Título del contrato]]&amp;Tabla13[[#This Row],[Nº Expediente de la plataforma de contratación]]</f>
        <v>#VALUE!</v>
      </c>
      <c r="T1980" s="208" t="e">
        <f>Tabla13[[#This Row],[Nº Expediente de la plataforma de contratación]]</f>
        <v>#VALUE!</v>
      </c>
      <c r="U1980" s="134" t="e">
        <f>Tabla13[[#This Row],[Importe IVA ]]</f>
        <v>#VALUE!</v>
      </c>
      <c r="V1980" s="134" t="e">
        <f>Tabla13[[#This Row],[Importe de adjudicación (IVA INCLUIDO)]]</f>
        <v>#VALUE!</v>
      </c>
      <c r="W1980" s="137"/>
    </row>
    <row r="1981" spans="19:23">
      <c r="S1981" s="203" t="e">
        <f>Tabla13[[#This Row],[Título del contrato]]&amp;Tabla13[[#This Row],[Nº Expediente de la plataforma de contratación]]</f>
        <v>#VALUE!</v>
      </c>
      <c r="T1981" s="208" t="e">
        <f>Tabla13[[#This Row],[Nº Expediente de la plataforma de contratación]]</f>
        <v>#VALUE!</v>
      </c>
      <c r="U1981" s="134" t="e">
        <f>Tabla13[[#This Row],[Importe IVA ]]</f>
        <v>#VALUE!</v>
      </c>
      <c r="V1981" s="134" t="e">
        <f>Tabla13[[#This Row],[Importe de adjudicación (IVA INCLUIDO)]]</f>
        <v>#VALUE!</v>
      </c>
      <c r="W1981" s="137"/>
    </row>
    <row r="1982" spans="19:23">
      <c r="S1982" s="203" t="e">
        <f>Tabla13[[#This Row],[Título del contrato]]&amp;Tabla13[[#This Row],[Nº Expediente de la plataforma de contratación]]</f>
        <v>#VALUE!</v>
      </c>
      <c r="T1982" s="208" t="e">
        <f>Tabla13[[#This Row],[Nº Expediente de la plataforma de contratación]]</f>
        <v>#VALUE!</v>
      </c>
      <c r="U1982" s="134" t="e">
        <f>Tabla13[[#This Row],[Importe IVA ]]</f>
        <v>#VALUE!</v>
      </c>
      <c r="V1982" s="134" t="e">
        <f>Tabla13[[#This Row],[Importe de adjudicación (IVA INCLUIDO)]]</f>
        <v>#VALUE!</v>
      </c>
      <c r="W1982" s="137"/>
    </row>
    <row r="1983" spans="19:23">
      <c r="S1983" s="203" t="e">
        <f>Tabla13[[#This Row],[Título del contrato]]&amp;Tabla13[[#This Row],[Nº Expediente de la plataforma de contratación]]</f>
        <v>#VALUE!</v>
      </c>
      <c r="T1983" s="208" t="e">
        <f>Tabla13[[#This Row],[Nº Expediente de la plataforma de contratación]]</f>
        <v>#VALUE!</v>
      </c>
      <c r="U1983" s="134" t="e">
        <f>Tabla13[[#This Row],[Importe IVA ]]</f>
        <v>#VALUE!</v>
      </c>
      <c r="V1983" s="134" t="e">
        <f>Tabla13[[#This Row],[Importe de adjudicación (IVA INCLUIDO)]]</f>
        <v>#VALUE!</v>
      </c>
      <c r="W1983" s="137"/>
    </row>
    <row r="1984" spans="19:23">
      <c r="S1984" s="203" t="e">
        <f>Tabla13[[#This Row],[Título del contrato]]&amp;Tabla13[[#This Row],[Nº Expediente de la plataforma de contratación]]</f>
        <v>#VALUE!</v>
      </c>
      <c r="T1984" s="208" t="e">
        <f>Tabla13[[#This Row],[Nº Expediente de la plataforma de contratación]]</f>
        <v>#VALUE!</v>
      </c>
      <c r="U1984" s="134" t="e">
        <f>Tabla13[[#This Row],[Importe IVA ]]</f>
        <v>#VALUE!</v>
      </c>
      <c r="V1984" s="134" t="e">
        <f>Tabla13[[#This Row],[Importe de adjudicación (IVA INCLUIDO)]]</f>
        <v>#VALUE!</v>
      </c>
      <c r="W1984" s="137"/>
    </row>
    <row r="1985" spans="19:23">
      <c r="S1985" s="203" t="e">
        <f>Tabla13[[#This Row],[Título del contrato]]&amp;Tabla13[[#This Row],[Nº Expediente de la plataforma de contratación]]</f>
        <v>#VALUE!</v>
      </c>
      <c r="T1985" s="208" t="e">
        <f>Tabla13[[#This Row],[Nº Expediente de la plataforma de contratación]]</f>
        <v>#VALUE!</v>
      </c>
      <c r="U1985" s="134" t="e">
        <f>Tabla13[[#This Row],[Importe IVA ]]</f>
        <v>#VALUE!</v>
      </c>
      <c r="V1985" s="134" t="e">
        <f>Tabla13[[#This Row],[Importe de adjudicación (IVA INCLUIDO)]]</f>
        <v>#VALUE!</v>
      </c>
      <c r="W1985" s="137"/>
    </row>
    <row r="1986" spans="19:23">
      <c r="S1986" s="203" t="e">
        <f>Tabla13[[#This Row],[Título del contrato]]&amp;Tabla13[[#This Row],[Nº Expediente de la plataforma de contratación]]</f>
        <v>#VALUE!</v>
      </c>
      <c r="T1986" s="208" t="e">
        <f>Tabla13[[#This Row],[Nº Expediente de la plataforma de contratación]]</f>
        <v>#VALUE!</v>
      </c>
      <c r="U1986" s="134" t="e">
        <f>Tabla13[[#This Row],[Importe IVA ]]</f>
        <v>#VALUE!</v>
      </c>
      <c r="V1986" s="134" t="e">
        <f>Tabla13[[#This Row],[Importe de adjudicación (IVA INCLUIDO)]]</f>
        <v>#VALUE!</v>
      </c>
      <c r="W1986" s="137"/>
    </row>
    <row r="1987" spans="19:23">
      <c r="S1987" s="203" t="e">
        <f>Tabla13[[#This Row],[Título del contrato]]&amp;Tabla13[[#This Row],[Nº Expediente de la plataforma de contratación]]</f>
        <v>#VALUE!</v>
      </c>
      <c r="T1987" s="208" t="e">
        <f>Tabla13[[#This Row],[Nº Expediente de la plataforma de contratación]]</f>
        <v>#VALUE!</v>
      </c>
      <c r="U1987" s="134" t="e">
        <f>Tabla13[[#This Row],[Importe IVA ]]</f>
        <v>#VALUE!</v>
      </c>
      <c r="V1987" s="134" t="e">
        <f>Tabla13[[#This Row],[Importe de adjudicación (IVA INCLUIDO)]]</f>
        <v>#VALUE!</v>
      </c>
      <c r="W1987" s="137"/>
    </row>
    <row r="1988" spans="19:23">
      <c r="S1988" s="203" t="e">
        <f>Tabla13[[#This Row],[Título del contrato]]&amp;Tabla13[[#This Row],[Nº Expediente de la plataforma de contratación]]</f>
        <v>#VALUE!</v>
      </c>
      <c r="T1988" s="208" t="e">
        <f>Tabla13[[#This Row],[Nº Expediente de la plataforma de contratación]]</f>
        <v>#VALUE!</v>
      </c>
      <c r="U1988" s="134" t="e">
        <f>Tabla13[[#This Row],[Importe IVA ]]</f>
        <v>#VALUE!</v>
      </c>
      <c r="V1988" s="134" t="e">
        <f>Tabla13[[#This Row],[Importe de adjudicación (IVA INCLUIDO)]]</f>
        <v>#VALUE!</v>
      </c>
      <c r="W1988" s="137"/>
    </row>
    <row r="1989" spans="19:23">
      <c r="S1989" s="203" t="e">
        <f>Tabla13[[#This Row],[Título del contrato]]&amp;Tabla13[[#This Row],[Nº Expediente de la plataforma de contratación]]</f>
        <v>#VALUE!</v>
      </c>
      <c r="T1989" s="208" t="e">
        <f>Tabla13[[#This Row],[Nº Expediente de la plataforma de contratación]]</f>
        <v>#VALUE!</v>
      </c>
      <c r="U1989" s="134" t="e">
        <f>Tabla13[[#This Row],[Importe IVA ]]</f>
        <v>#VALUE!</v>
      </c>
      <c r="V1989" s="134" t="e">
        <f>Tabla13[[#This Row],[Importe de adjudicación (IVA INCLUIDO)]]</f>
        <v>#VALUE!</v>
      </c>
      <c r="W1989" s="137"/>
    </row>
    <row r="1990" spans="19:23">
      <c r="S1990" s="203" t="e">
        <f>Tabla13[[#This Row],[Título del contrato]]&amp;Tabla13[[#This Row],[Nº Expediente de la plataforma de contratación]]</f>
        <v>#VALUE!</v>
      </c>
      <c r="T1990" s="208" t="e">
        <f>Tabla13[[#This Row],[Nº Expediente de la plataforma de contratación]]</f>
        <v>#VALUE!</v>
      </c>
      <c r="U1990" s="134" t="e">
        <f>Tabla13[[#This Row],[Importe IVA ]]</f>
        <v>#VALUE!</v>
      </c>
      <c r="V1990" s="134" t="e">
        <f>Tabla13[[#This Row],[Importe de adjudicación (IVA INCLUIDO)]]</f>
        <v>#VALUE!</v>
      </c>
      <c r="W1990" s="137"/>
    </row>
    <row r="1991" spans="19:23">
      <c r="S1991" s="203" t="e">
        <f>Tabla13[[#This Row],[Título del contrato]]&amp;Tabla13[[#This Row],[Nº Expediente de la plataforma de contratación]]</f>
        <v>#VALUE!</v>
      </c>
      <c r="T1991" s="208" t="e">
        <f>Tabla13[[#This Row],[Nº Expediente de la plataforma de contratación]]</f>
        <v>#VALUE!</v>
      </c>
      <c r="U1991" s="134" t="e">
        <f>Tabla13[[#This Row],[Importe IVA ]]</f>
        <v>#VALUE!</v>
      </c>
      <c r="V1991" s="134" t="e">
        <f>Tabla13[[#This Row],[Importe de adjudicación (IVA INCLUIDO)]]</f>
        <v>#VALUE!</v>
      </c>
      <c r="W1991" s="137"/>
    </row>
    <row r="1992" spans="19:23">
      <c r="S1992" s="203" t="e">
        <f>Tabla13[[#This Row],[Título del contrato]]&amp;Tabla13[[#This Row],[Nº Expediente de la plataforma de contratación]]</f>
        <v>#VALUE!</v>
      </c>
      <c r="T1992" s="208" t="e">
        <f>Tabla13[[#This Row],[Nº Expediente de la plataforma de contratación]]</f>
        <v>#VALUE!</v>
      </c>
      <c r="U1992" s="134" t="e">
        <f>Tabla13[[#This Row],[Importe IVA ]]</f>
        <v>#VALUE!</v>
      </c>
      <c r="V1992" s="134" t="e">
        <f>Tabla13[[#This Row],[Importe de adjudicación (IVA INCLUIDO)]]</f>
        <v>#VALUE!</v>
      </c>
      <c r="W1992" s="137"/>
    </row>
    <row r="1993" spans="19:23">
      <c r="S1993" s="203" t="e">
        <f>Tabla13[[#This Row],[Título del contrato]]&amp;Tabla13[[#This Row],[Nº Expediente de la plataforma de contratación]]</f>
        <v>#VALUE!</v>
      </c>
      <c r="T1993" s="208" t="e">
        <f>Tabla13[[#This Row],[Nº Expediente de la plataforma de contratación]]</f>
        <v>#VALUE!</v>
      </c>
      <c r="U1993" s="134" t="e">
        <f>Tabla13[[#This Row],[Importe IVA ]]</f>
        <v>#VALUE!</v>
      </c>
      <c r="V1993" s="134" t="e">
        <f>Tabla13[[#This Row],[Importe de adjudicación (IVA INCLUIDO)]]</f>
        <v>#VALUE!</v>
      </c>
      <c r="W1993" s="137"/>
    </row>
    <row r="1994" spans="19:23">
      <c r="S1994" s="203" t="e">
        <f>Tabla13[[#This Row],[Título del contrato]]&amp;Tabla13[[#This Row],[Nº Expediente de la plataforma de contratación]]</f>
        <v>#VALUE!</v>
      </c>
      <c r="T1994" s="208" t="e">
        <f>Tabla13[[#This Row],[Nº Expediente de la plataforma de contratación]]</f>
        <v>#VALUE!</v>
      </c>
      <c r="U1994" s="134" t="e">
        <f>Tabla13[[#This Row],[Importe IVA ]]</f>
        <v>#VALUE!</v>
      </c>
      <c r="V1994" s="134" t="e">
        <f>Tabla13[[#This Row],[Importe de adjudicación (IVA INCLUIDO)]]</f>
        <v>#VALUE!</v>
      </c>
      <c r="W1994" s="137"/>
    </row>
    <row r="1995" spans="19:23">
      <c r="S1995" s="203" t="e">
        <f>Tabla13[[#This Row],[Título del contrato]]&amp;Tabla13[[#This Row],[Nº Expediente de la plataforma de contratación]]</f>
        <v>#VALUE!</v>
      </c>
      <c r="T1995" s="208" t="e">
        <f>Tabla13[[#This Row],[Nº Expediente de la plataforma de contratación]]</f>
        <v>#VALUE!</v>
      </c>
      <c r="U1995" s="134" t="e">
        <f>Tabla13[[#This Row],[Importe IVA ]]</f>
        <v>#VALUE!</v>
      </c>
      <c r="V1995" s="134" t="e">
        <f>Tabla13[[#This Row],[Importe de adjudicación (IVA INCLUIDO)]]</f>
        <v>#VALUE!</v>
      </c>
      <c r="W1995" s="137"/>
    </row>
    <row r="1996" spans="19:23">
      <c r="S1996" s="203" t="e">
        <f>Tabla13[[#This Row],[Título del contrato]]&amp;Tabla13[[#This Row],[Nº Expediente de la plataforma de contratación]]</f>
        <v>#VALUE!</v>
      </c>
      <c r="T1996" s="208" t="e">
        <f>Tabla13[[#This Row],[Nº Expediente de la plataforma de contratación]]</f>
        <v>#VALUE!</v>
      </c>
      <c r="U1996" s="134" t="e">
        <f>Tabla13[[#This Row],[Importe IVA ]]</f>
        <v>#VALUE!</v>
      </c>
      <c r="V1996" s="134" t="e">
        <f>Tabla13[[#This Row],[Importe de adjudicación (IVA INCLUIDO)]]</f>
        <v>#VALUE!</v>
      </c>
      <c r="W1996" s="137"/>
    </row>
    <row r="1997" spans="19:23">
      <c r="S1997" s="203" t="e">
        <f>Tabla13[[#This Row],[Título del contrato]]&amp;Tabla13[[#This Row],[Nº Expediente de la plataforma de contratación]]</f>
        <v>#VALUE!</v>
      </c>
      <c r="T1997" s="208" t="e">
        <f>Tabla13[[#This Row],[Nº Expediente de la plataforma de contratación]]</f>
        <v>#VALUE!</v>
      </c>
      <c r="U1997" s="134" t="e">
        <f>Tabla13[[#This Row],[Importe IVA ]]</f>
        <v>#VALUE!</v>
      </c>
      <c r="V1997" s="134" t="e">
        <f>Tabla13[[#This Row],[Importe de adjudicación (IVA INCLUIDO)]]</f>
        <v>#VALUE!</v>
      </c>
      <c r="W1997" s="137"/>
    </row>
    <row r="1998" spans="19:23">
      <c r="S1998" s="203" t="e">
        <f>Tabla13[[#This Row],[Título del contrato]]&amp;Tabla13[[#This Row],[Nº Expediente de la plataforma de contratación]]</f>
        <v>#VALUE!</v>
      </c>
      <c r="T1998" s="208" t="e">
        <f>Tabla13[[#This Row],[Nº Expediente de la plataforma de contratación]]</f>
        <v>#VALUE!</v>
      </c>
      <c r="U1998" s="134" t="e">
        <f>Tabla13[[#This Row],[Importe IVA ]]</f>
        <v>#VALUE!</v>
      </c>
      <c r="V1998" s="134" t="e">
        <f>Tabla13[[#This Row],[Importe de adjudicación (IVA INCLUIDO)]]</f>
        <v>#VALUE!</v>
      </c>
      <c r="W1998" s="137"/>
    </row>
    <row r="1999" spans="19:23">
      <c r="S1999" s="203" t="e">
        <f>Tabla13[[#This Row],[Título del contrato]]&amp;Tabla13[[#This Row],[Nº Expediente de la plataforma de contratación]]</f>
        <v>#VALUE!</v>
      </c>
      <c r="T1999" s="208" t="e">
        <f>Tabla13[[#This Row],[Nº Expediente de la plataforma de contratación]]</f>
        <v>#VALUE!</v>
      </c>
      <c r="U1999" s="134" t="e">
        <f>Tabla13[[#This Row],[Importe IVA ]]</f>
        <v>#VALUE!</v>
      </c>
      <c r="V1999" s="134" t="e">
        <f>Tabla13[[#This Row],[Importe de adjudicación (IVA INCLUIDO)]]</f>
        <v>#VALUE!</v>
      </c>
      <c r="W1999" s="137"/>
    </row>
    <row r="2000" spans="19:23">
      <c r="S2000" s="203" t="e">
        <f>Tabla13[[#This Row],[Título del contrato]]&amp;Tabla13[[#This Row],[Nº Expediente de la plataforma de contratación]]</f>
        <v>#VALUE!</v>
      </c>
      <c r="T2000" s="208" t="e">
        <f>Tabla13[[#This Row],[Nº Expediente de la plataforma de contratación]]</f>
        <v>#VALUE!</v>
      </c>
      <c r="U2000" s="134" t="e">
        <f>Tabla13[[#This Row],[Importe IVA ]]</f>
        <v>#VALUE!</v>
      </c>
      <c r="V2000" s="134" t="e">
        <f>Tabla13[[#This Row],[Importe de adjudicación (IVA INCLUIDO)]]</f>
        <v>#VALUE!</v>
      </c>
      <c r="W2000" s="137"/>
    </row>
    <row r="2001" spans="19:23">
      <c r="S2001" s="203" t="e">
        <f>Tabla13[[#This Row],[Título del contrato]]&amp;Tabla13[[#This Row],[Nº Expediente de la plataforma de contratación]]</f>
        <v>#VALUE!</v>
      </c>
      <c r="T2001" s="208" t="e">
        <f>Tabla13[[#This Row],[Nº Expediente de la plataforma de contratación]]</f>
        <v>#VALUE!</v>
      </c>
      <c r="U2001" s="134" t="e">
        <f>Tabla13[[#This Row],[Importe IVA ]]</f>
        <v>#VALUE!</v>
      </c>
      <c r="V2001" s="134" t="e">
        <f>Tabla13[[#This Row],[Importe de adjudicación (IVA INCLUIDO)]]</f>
        <v>#VALUE!</v>
      </c>
      <c r="W2001" s="137"/>
    </row>
    <row r="2002" spans="19:23">
      <c r="S2002" s="203" t="e">
        <f>Tabla13[[#This Row],[Título del contrato]]&amp;Tabla13[[#This Row],[Nº Expediente de la plataforma de contratación]]</f>
        <v>#VALUE!</v>
      </c>
      <c r="T2002" s="208" t="e">
        <f>Tabla13[[#This Row],[Nº Expediente de la plataforma de contratación]]</f>
        <v>#VALUE!</v>
      </c>
      <c r="U2002" s="134" t="e">
        <f>Tabla13[[#This Row],[Importe IVA ]]</f>
        <v>#VALUE!</v>
      </c>
      <c r="V2002" s="134" t="e">
        <f>Tabla13[[#This Row],[Importe de adjudicación (IVA INCLUIDO)]]</f>
        <v>#VALUE!</v>
      </c>
      <c r="W2002" s="137"/>
    </row>
    <row r="2003" spans="19:23">
      <c r="S2003" s="203" t="e">
        <f>Tabla13[[#This Row],[Título del contrato]]&amp;Tabla13[[#This Row],[Nº Expediente de la plataforma de contratación]]</f>
        <v>#VALUE!</v>
      </c>
      <c r="T2003" s="208" t="e">
        <f>Tabla13[[#This Row],[Nº Expediente de la plataforma de contratación]]</f>
        <v>#VALUE!</v>
      </c>
      <c r="U2003" s="134" t="e">
        <f>Tabla13[[#This Row],[Importe IVA ]]</f>
        <v>#VALUE!</v>
      </c>
      <c r="V2003" s="134" t="e">
        <f>Tabla13[[#This Row],[Importe de adjudicación (IVA INCLUIDO)]]</f>
        <v>#VALUE!</v>
      </c>
      <c r="W2003" s="137"/>
    </row>
    <row r="2004" spans="19:23">
      <c r="S2004" s="203" t="e">
        <f>Tabla13[[#This Row],[Título del contrato]]&amp;Tabla13[[#This Row],[Nº Expediente de la plataforma de contratación]]</f>
        <v>#VALUE!</v>
      </c>
      <c r="T2004" s="208" t="e">
        <f>Tabla13[[#This Row],[Nº Expediente de la plataforma de contratación]]</f>
        <v>#VALUE!</v>
      </c>
      <c r="U2004" s="134" t="e">
        <f>Tabla13[[#This Row],[Importe IVA ]]</f>
        <v>#VALUE!</v>
      </c>
      <c r="V2004" s="134" t="e">
        <f>Tabla13[[#This Row],[Importe de adjudicación (IVA INCLUIDO)]]</f>
        <v>#VALUE!</v>
      </c>
      <c r="W2004" s="137"/>
    </row>
    <row r="2005" spans="19:23">
      <c r="S2005" s="203" t="e">
        <f>Tabla13[[#This Row],[Título del contrato]]&amp;Tabla13[[#This Row],[Nº Expediente de la plataforma de contratación]]</f>
        <v>#VALUE!</v>
      </c>
      <c r="T2005" s="208" t="e">
        <f>Tabla13[[#This Row],[Nº Expediente de la plataforma de contratación]]</f>
        <v>#VALUE!</v>
      </c>
      <c r="U2005" s="134" t="e">
        <f>Tabla13[[#This Row],[Importe IVA ]]</f>
        <v>#VALUE!</v>
      </c>
      <c r="V2005" s="134" t="e">
        <f>Tabla13[[#This Row],[Importe de adjudicación (IVA INCLUIDO)]]</f>
        <v>#VALUE!</v>
      </c>
      <c r="W2005" s="137"/>
    </row>
    <row r="2006" spans="19:23">
      <c r="S2006" s="203" t="e">
        <f>Tabla13[[#This Row],[Título del contrato]]&amp;Tabla13[[#This Row],[Nº Expediente de la plataforma de contratación]]</f>
        <v>#VALUE!</v>
      </c>
      <c r="T2006" s="208" t="e">
        <f>Tabla13[[#This Row],[Nº Expediente de la plataforma de contratación]]</f>
        <v>#VALUE!</v>
      </c>
      <c r="U2006" s="134" t="e">
        <f>Tabla13[[#This Row],[Importe IVA ]]</f>
        <v>#VALUE!</v>
      </c>
      <c r="V2006" s="134" t="e">
        <f>Tabla13[[#This Row],[Importe de adjudicación (IVA INCLUIDO)]]</f>
        <v>#VALUE!</v>
      </c>
      <c r="W2006" s="137"/>
    </row>
    <row r="2007" spans="19:23">
      <c r="S2007" s="203" t="e">
        <f>Tabla13[[#This Row],[Título del contrato]]&amp;Tabla13[[#This Row],[Nº Expediente de la plataforma de contratación]]</f>
        <v>#VALUE!</v>
      </c>
      <c r="T2007" s="208" t="e">
        <f>Tabla13[[#This Row],[Nº Expediente de la plataforma de contratación]]</f>
        <v>#VALUE!</v>
      </c>
      <c r="U2007" s="134" t="e">
        <f>Tabla13[[#This Row],[Importe IVA ]]</f>
        <v>#VALUE!</v>
      </c>
      <c r="V2007" s="134" t="e">
        <f>Tabla13[[#This Row],[Importe de adjudicación (IVA INCLUIDO)]]</f>
        <v>#VALUE!</v>
      </c>
      <c r="W2007" s="137"/>
    </row>
    <row r="2008" spans="19:23">
      <c r="S2008" s="203" t="e">
        <f>Tabla13[[#This Row],[Título del contrato]]&amp;Tabla13[[#This Row],[Nº Expediente de la plataforma de contratación]]</f>
        <v>#VALUE!</v>
      </c>
      <c r="T2008" s="208" t="e">
        <f>Tabla13[[#This Row],[Nº Expediente de la plataforma de contratación]]</f>
        <v>#VALUE!</v>
      </c>
      <c r="U2008" s="134" t="e">
        <f>Tabla13[[#This Row],[Importe IVA ]]</f>
        <v>#VALUE!</v>
      </c>
      <c r="V2008" s="134" t="e">
        <f>Tabla13[[#This Row],[Importe de adjudicación (IVA INCLUIDO)]]</f>
        <v>#VALUE!</v>
      </c>
      <c r="W2008" s="137"/>
    </row>
    <row r="2009" spans="19:23">
      <c r="S2009" s="203" t="e">
        <f>Tabla13[[#This Row],[Título del contrato]]&amp;Tabla13[[#This Row],[Nº Expediente de la plataforma de contratación]]</f>
        <v>#VALUE!</v>
      </c>
      <c r="T2009" s="208" t="e">
        <f>Tabla13[[#This Row],[Nº Expediente de la plataforma de contratación]]</f>
        <v>#VALUE!</v>
      </c>
      <c r="U2009" s="134" t="e">
        <f>Tabla13[[#This Row],[Importe IVA ]]</f>
        <v>#VALUE!</v>
      </c>
      <c r="V2009" s="134" t="e">
        <f>Tabla13[[#This Row],[Importe de adjudicación (IVA INCLUIDO)]]</f>
        <v>#VALUE!</v>
      </c>
      <c r="W2009" s="137"/>
    </row>
    <row r="2010" spans="19:23">
      <c r="S2010" s="203" t="e">
        <f>Tabla13[[#This Row],[Título del contrato]]&amp;Tabla13[[#This Row],[Nº Expediente de la plataforma de contratación]]</f>
        <v>#VALUE!</v>
      </c>
      <c r="T2010" s="208" t="e">
        <f>Tabla13[[#This Row],[Nº Expediente de la plataforma de contratación]]</f>
        <v>#VALUE!</v>
      </c>
      <c r="U2010" s="134" t="e">
        <f>Tabla13[[#This Row],[Importe IVA ]]</f>
        <v>#VALUE!</v>
      </c>
      <c r="V2010" s="134" t="e">
        <f>Tabla13[[#This Row],[Importe de adjudicación (IVA INCLUIDO)]]</f>
        <v>#VALUE!</v>
      </c>
      <c r="W2010" s="137"/>
    </row>
    <row r="2011" spans="19:23">
      <c r="S2011" s="203" t="e">
        <f>Tabla13[[#This Row],[Título del contrato]]&amp;Tabla13[[#This Row],[Nº Expediente de la plataforma de contratación]]</f>
        <v>#VALUE!</v>
      </c>
      <c r="T2011" s="208" t="e">
        <f>Tabla13[[#This Row],[Nº Expediente de la plataforma de contratación]]</f>
        <v>#VALUE!</v>
      </c>
      <c r="U2011" s="134" t="e">
        <f>Tabla13[[#This Row],[Importe IVA ]]</f>
        <v>#VALUE!</v>
      </c>
      <c r="V2011" s="134" t="e">
        <f>Tabla13[[#This Row],[Importe de adjudicación (IVA INCLUIDO)]]</f>
        <v>#VALUE!</v>
      </c>
      <c r="W2011" s="137"/>
    </row>
    <row r="2012" spans="19:23">
      <c r="S2012" s="203" t="e">
        <f>Tabla13[[#This Row],[Título del contrato]]&amp;Tabla13[[#This Row],[Nº Expediente de la plataforma de contratación]]</f>
        <v>#VALUE!</v>
      </c>
      <c r="T2012" s="208" t="e">
        <f>Tabla13[[#This Row],[Nº Expediente de la plataforma de contratación]]</f>
        <v>#VALUE!</v>
      </c>
      <c r="U2012" s="134" t="e">
        <f>Tabla13[[#This Row],[Importe IVA ]]</f>
        <v>#VALUE!</v>
      </c>
      <c r="V2012" s="134" t="e">
        <f>Tabla13[[#This Row],[Importe de adjudicación (IVA INCLUIDO)]]</f>
        <v>#VALUE!</v>
      </c>
      <c r="W2012" s="137"/>
    </row>
    <row r="2013" spans="19:23">
      <c r="S2013" s="203" t="e">
        <f>Tabla13[[#This Row],[Título del contrato]]&amp;Tabla13[[#This Row],[Nº Expediente de la plataforma de contratación]]</f>
        <v>#VALUE!</v>
      </c>
      <c r="T2013" s="208" t="e">
        <f>Tabla13[[#This Row],[Nº Expediente de la plataforma de contratación]]</f>
        <v>#VALUE!</v>
      </c>
      <c r="U2013" s="134" t="e">
        <f>Tabla13[[#This Row],[Importe IVA ]]</f>
        <v>#VALUE!</v>
      </c>
      <c r="V2013" s="134" t="e">
        <f>Tabla13[[#This Row],[Importe de adjudicación (IVA INCLUIDO)]]</f>
        <v>#VALUE!</v>
      </c>
      <c r="W2013" s="137"/>
    </row>
    <row r="2014" spans="19:23">
      <c r="S2014" s="203" t="e">
        <f>Tabla13[[#This Row],[Título del contrato]]&amp;Tabla13[[#This Row],[Nº Expediente de la plataforma de contratación]]</f>
        <v>#VALUE!</v>
      </c>
      <c r="T2014" s="208" t="e">
        <f>Tabla13[[#This Row],[Nº Expediente de la plataforma de contratación]]</f>
        <v>#VALUE!</v>
      </c>
      <c r="U2014" s="134" t="e">
        <f>Tabla13[[#This Row],[Importe IVA ]]</f>
        <v>#VALUE!</v>
      </c>
      <c r="V2014" s="134" t="e">
        <f>Tabla13[[#This Row],[Importe de adjudicación (IVA INCLUIDO)]]</f>
        <v>#VALUE!</v>
      </c>
      <c r="W2014" s="137"/>
    </row>
    <row r="2015" spans="19:23">
      <c r="S2015" s="203" t="e">
        <f>Tabla13[[#This Row],[Título del contrato]]&amp;Tabla13[[#This Row],[Nº Expediente de la plataforma de contratación]]</f>
        <v>#VALUE!</v>
      </c>
      <c r="T2015" s="208" t="e">
        <f>Tabla13[[#This Row],[Nº Expediente de la plataforma de contratación]]</f>
        <v>#VALUE!</v>
      </c>
      <c r="U2015" s="134" t="e">
        <f>Tabla13[[#This Row],[Importe IVA ]]</f>
        <v>#VALUE!</v>
      </c>
      <c r="V2015" s="134" t="e">
        <f>Tabla13[[#This Row],[Importe de adjudicación (IVA INCLUIDO)]]</f>
        <v>#VALUE!</v>
      </c>
      <c r="W2015" s="137"/>
    </row>
    <row r="2016" spans="19:23">
      <c r="S2016" s="203" t="e">
        <f>Tabla13[[#This Row],[Título del contrato]]&amp;Tabla13[[#This Row],[Nº Expediente de la plataforma de contratación]]</f>
        <v>#VALUE!</v>
      </c>
      <c r="T2016" s="208" t="e">
        <f>Tabla13[[#This Row],[Nº Expediente de la plataforma de contratación]]</f>
        <v>#VALUE!</v>
      </c>
      <c r="U2016" s="134" t="e">
        <f>Tabla13[[#This Row],[Importe IVA ]]</f>
        <v>#VALUE!</v>
      </c>
      <c r="V2016" s="134" t="e">
        <f>Tabla13[[#This Row],[Importe de adjudicación (IVA INCLUIDO)]]</f>
        <v>#VALUE!</v>
      </c>
      <c r="W2016" s="137"/>
    </row>
    <row r="2017" spans="19:23">
      <c r="S2017" s="203" t="e">
        <f>Tabla13[[#This Row],[Título del contrato]]&amp;Tabla13[[#This Row],[Nº Expediente de la plataforma de contratación]]</f>
        <v>#VALUE!</v>
      </c>
      <c r="T2017" s="208" t="e">
        <f>Tabla13[[#This Row],[Nº Expediente de la plataforma de contratación]]</f>
        <v>#VALUE!</v>
      </c>
      <c r="U2017" s="134" t="e">
        <f>Tabla13[[#This Row],[Importe IVA ]]</f>
        <v>#VALUE!</v>
      </c>
      <c r="V2017" s="134" t="e">
        <f>Tabla13[[#This Row],[Importe de adjudicación (IVA INCLUIDO)]]</f>
        <v>#VALUE!</v>
      </c>
      <c r="W2017" s="137"/>
    </row>
    <row r="2018" spans="19:23">
      <c r="S2018" s="203" t="e">
        <f>Tabla13[[#This Row],[Título del contrato]]&amp;Tabla13[[#This Row],[Nº Expediente de la plataforma de contratación]]</f>
        <v>#VALUE!</v>
      </c>
      <c r="T2018" s="208" t="e">
        <f>Tabla13[[#This Row],[Nº Expediente de la plataforma de contratación]]</f>
        <v>#VALUE!</v>
      </c>
      <c r="U2018" s="134" t="e">
        <f>Tabla13[[#This Row],[Importe IVA ]]</f>
        <v>#VALUE!</v>
      </c>
      <c r="V2018" s="134" t="e">
        <f>Tabla13[[#This Row],[Importe de adjudicación (IVA INCLUIDO)]]</f>
        <v>#VALUE!</v>
      </c>
      <c r="W2018" s="137"/>
    </row>
    <row r="2019" spans="19:23">
      <c r="S2019" s="203" t="e">
        <f>Tabla13[[#This Row],[Título del contrato]]&amp;Tabla13[[#This Row],[Nº Expediente de la plataforma de contratación]]</f>
        <v>#VALUE!</v>
      </c>
      <c r="T2019" s="208" t="e">
        <f>Tabla13[[#This Row],[Nº Expediente de la plataforma de contratación]]</f>
        <v>#VALUE!</v>
      </c>
      <c r="U2019" s="134" t="e">
        <f>Tabla13[[#This Row],[Importe IVA ]]</f>
        <v>#VALUE!</v>
      </c>
      <c r="V2019" s="134" t="e">
        <f>Tabla13[[#This Row],[Importe de adjudicación (IVA INCLUIDO)]]</f>
        <v>#VALUE!</v>
      </c>
      <c r="W2019" s="137"/>
    </row>
    <row r="2020" spans="19:23">
      <c r="S2020" s="203" t="e">
        <f>Tabla13[[#This Row],[Título del contrato]]&amp;Tabla13[[#This Row],[Nº Expediente de la plataforma de contratación]]</f>
        <v>#VALUE!</v>
      </c>
      <c r="T2020" s="208" t="e">
        <f>Tabla13[[#This Row],[Nº Expediente de la plataforma de contratación]]</f>
        <v>#VALUE!</v>
      </c>
      <c r="U2020" s="134" t="e">
        <f>Tabla13[[#This Row],[Importe IVA ]]</f>
        <v>#VALUE!</v>
      </c>
      <c r="V2020" s="134" t="e">
        <f>Tabla13[[#This Row],[Importe de adjudicación (IVA INCLUIDO)]]</f>
        <v>#VALUE!</v>
      </c>
      <c r="W2020" s="137"/>
    </row>
    <row r="2021" spans="19:23">
      <c r="S2021" s="203" t="e">
        <f>Tabla13[[#This Row],[Título del contrato]]&amp;Tabla13[[#This Row],[Nº Expediente de la plataforma de contratación]]</f>
        <v>#VALUE!</v>
      </c>
      <c r="T2021" s="208" t="e">
        <f>Tabla13[[#This Row],[Nº Expediente de la plataforma de contratación]]</f>
        <v>#VALUE!</v>
      </c>
      <c r="U2021" s="134" t="e">
        <f>Tabla13[[#This Row],[Importe IVA ]]</f>
        <v>#VALUE!</v>
      </c>
      <c r="V2021" s="134" t="e">
        <f>Tabla13[[#This Row],[Importe de adjudicación (IVA INCLUIDO)]]</f>
        <v>#VALUE!</v>
      </c>
      <c r="W2021" s="137"/>
    </row>
    <row r="2022" spans="19:23">
      <c r="S2022" s="203" t="e">
        <f>Tabla13[[#This Row],[Título del contrato]]&amp;Tabla13[[#This Row],[Nº Expediente de la plataforma de contratación]]</f>
        <v>#VALUE!</v>
      </c>
      <c r="T2022" s="208" t="e">
        <f>Tabla13[[#This Row],[Nº Expediente de la plataforma de contratación]]</f>
        <v>#VALUE!</v>
      </c>
      <c r="U2022" s="134" t="e">
        <f>Tabla13[[#This Row],[Importe IVA ]]</f>
        <v>#VALUE!</v>
      </c>
      <c r="V2022" s="134" t="e">
        <f>Tabla13[[#This Row],[Importe de adjudicación (IVA INCLUIDO)]]</f>
        <v>#VALUE!</v>
      </c>
      <c r="W2022" s="137"/>
    </row>
    <row r="2023" spans="19:23">
      <c r="S2023" s="203" t="e">
        <f>Tabla13[[#This Row],[Título del contrato]]&amp;Tabla13[[#This Row],[Nº Expediente de la plataforma de contratación]]</f>
        <v>#VALUE!</v>
      </c>
      <c r="T2023" s="208" t="e">
        <f>Tabla13[[#This Row],[Nº Expediente de la plataforma de contratación]]</f>
        <v>#VALUE!</v>
      </c>
      <c r="U2023" s="134" t="e">
        <f>Tabla13[[#This Row],[Importe IVA ]]</f>
        <v>#VALUE!</v>
      </c>
      <c r="V2023" s="134" t="e">
        <f>Tabla13[[#This Row],[Importe de adjudicación (IVA INCLUIDO)]]</f>
        <v>#VALUE!</v>
      </c>
      <c r="W2023" s="137"/>
    </row>
    <row r="2024" spans="19:23">
      <c r="S2024" s="203" t="e">
        <f>Tabla13[[#This Row],[Título del contrato]]&amp;Tabla13[[#This Row],[Nº Expediente de la plataforma de contratación]]</f>
        <v>#VALUE!</v>
      </c>
      <c r="T2024" s="208" t="e">
        <f>Tabla13[[#This Row],[Nº Expediente de la plataforma de contratación]]</f>
        <v>#VALUE!</v>
      </c>
      <c r="U2024" s="134" t="e">
        <f>Tabla13[[#This Row],[Importe IVA ]]</f>
        <v>#VALUE!</v>
      </c>
      <c r="V2024" s="134" t="e">
        <f>Tabla13[[#This Row],[Importe de adjudicación (IVA INCLUIDO)]]</f>
        <v>#VALUE!</v>
      </c>
      <c r="W2024" s="137"/>
    </row>
    <row r="2025" spans="19:23">
      <c r="S2025" s="203" t="e">
        <f>Tabla13[[#This Row],[Título del contrato]]&amp;Tabla13[[#This Row],[Nº Expediente de la plataforma de contratación]]</f>
        <v>#VALUE!</v>
      </c>
      <c r="T2025" s="208" t="e">
        <f>Tabla13[[#This Row],[Nº Expediente de la plataforma de contratación]]</f>
        <v>#VALUE!</v>
      </c>
      <c r="U2025" s="134" t="e">
        <f>Tabla13[[#This Row],[Importe IVA ]]</f>
        <v>#VALUE!</v>
      </c>
      <c r="V2025" s="134" t="e">
        <f>Tabla13[[#This Row],[Importe de adjudicación (IVA INCLUIDO)]]</f>
        <v>#VALUE!</v>
      </c>
      <c r="W2025" s="137"/>
    </row>
    <row r="2026" spans="19:23">
      <c r="S2026" s="203" t="e">
        <f>Tabla13[[#This Row],[Título del contrato]]&amp;Tabla13[[#This Row],[Nº Expediente de la plataforma de contratación]]</f>
        <v>#VALUE!</v>
      </c>
      <c r="T2026" s="208" t="e">
        <f>Tabla13[[#This Row],[Nº Expediente de la plataforma de contratación]]</f>
        <v>#VALUE!</v>
      </c>
      <c r="U2026" s="134" t="e">
        <f>Tabla13[[#This Row],[Importe IVA ]]</f>
        <v>#VALUE!</v>
      </c>
      <c r="V2026" s="134" t="e">
        <f>Tabla13[[#This Row],[Importe de adjudicación (IVA INCLUIDO)]]</f>
        <v>#VALUE!</v>
      </c>
      <c r="W2026" s="137"/>
    </row>
    <row r="2027" spans="19:23">
      <c r="S2027" s="203" t="e">
        <f>Tabla13[[#This Row],[Título del contrato]]&amp;Tabla13[[#This Row],[Nº Expediente de la plataforma de contratación]]</f>
        <v>#VALUE!</v>
      </c>
      <c r="T2027" s="208" t="e">
        <f>Tabla13[[#This Row],[Nº Expediente de la plataforma de contratación]]</f>
        <v>#VALUE!</v>
      </c>
      <c r="U2027" s="134" t="e">
        <f>Tabla13[[#This Row],[Importe IVA ]]</f>
        <v>#VALUE!</v>
      </c>
      <c r="V2027" s="134" t="e">
        <f>Tabla13[[#This Row],[Importe de adjudicación (IVA INCLUIDO)]]</f>
        <v>#VALUE!</v>
      </c>
      <c r="W2027" s="137"/>
    </row>
    <row r="2028" spans="19:23">
      <c r="S2028" s="203" t="e">
        <f>Tabla13[[#This Row],[Título del contrato]]&amp;Tabla13[[#This Row],[Nº Expediente de la plataforma de contratación]]</f>
        <v>#VALUE!</v>
      </c>
      <c r="T2028" s="208" t="e">
        <f>Tabla13[[#This Row],[Nº Expediente de la plataforma de contratación]]</f>
        <v>#VALUE!</v>
      </c>
      <c r="U2028" s="134" t="e">
        <f>Tabla13[[#This Row],[Importe IVA ]]</f>
        <v>#VALUE!</v>
      </c>
      <c r="V2028" s="134" t="e">
        <f>Tabla13[[#This Row],[Importe de adjudicación (IVA INCLUIDO)]]</f>
        <v>#VALUE!</v>
      </c>
      <c r="W2028" s="137"/>
    </row>
    <row r="2029" spans="19:23">
      <c r="S2029" s="203" t="e">
        <f>Tabla13[[#This Row],[Título del contrato]]&amp;Tabla13[[#This Row],[Nº Expediente de la plataforma de contratación]]</f>
        <v>#VALUE!</v>
      </c>
      <c r="T2029" s="208" t="e">
        <f>Tabla13[[#This Row],[Nº Expediente de la plataforma de contratación]]</f>
        <v>#VALUE!</v>
      </c>
      <c r="U2029" s="134" t="e">
        <f>Tabla13[[#This Row],[Importe IVA ]]</f>
        <v>#VALUE!</v>
      </c>
      <c r="V2029" s="134" t="e">
        <f>Tabla13[[#This Row],[Importe de adjudicación (IVA INCLUIDO)]]</f>
        <v>#VALUE!</v>
      </c>
      <c r="W2029" s="137"/>
    </row>
    <row r="2030" spans="19:23">
      <c r="S2030" s="203" t="e">
        <f>Tabla13[[#This Row],[Título del contrato]]&amp;Tabla13[[#This Row],[Nº Expediente de la plataforma de contratación]]</f>
        <v>#VALUE!</v>
      </c>
      <c r="T2030" s="208" t="e">
        <f>Tabla13[[#This Row],[Nº Expediente de la plataforma de contratación]]</f>
        <v>#VALUE!</v>
      </c>
      <c r="U2030" s="134" t="e">
        <f>Tabla13[[#This Row],[Importe IVA ]]</f>
        <v>#VALUE!</v>
      </c>
      <c r="V2030" s="134" t="e">
        <f>Tabla13[[#This Row],[Importe de adjudicación (IVA INCLUIDO)]]</f>
        <v>#VALUE!</v>
      </c>
      <c r="W2030" s="137"/>
    </row>
    <row r="2031" spans="19:23">
      <c r="S2031" s="203" t="e">
        <f>Tabla13[[#This Row],[Título del contrato]]&amp;Tabla13[[#This Row],[Nº Expediente de la plataforma de contratación]]</f>
        <v>#VALUE!</v>
      </c>
      <c r="T2031" s="208" t="e">
        <f>Tabla13[[#This Row],[Nº Expediente de la plataforma de contratación]]</f>
        <v>#VALUE!</v>
      </c>
      <c r="U2031" s="134" t="e">
        <f>Tabla13[[#This Row],[Importe IVA ]]</f>
        <v>#VALUE!</v>
      </c>
      <c r="V2031" s="134" t="e">
        <f>Tabla13[[#This Row],[Importe de adjudicación (IVA INCLUIDO)]]</f>
        <v>#VALUE!</v>
      </c>
      <c r="W2031" s="137"/>
    </row>
    <row r="2032" spans="19:23">
      <c r="S2032" s="203" t="e">
        <f>Tabla13[[#This Row],[Título del contrato]]&amp;Tabla13[[#This Row],[Nº Expediente de la plataforma de contratación]]</f>
        <v>#VALUE!</v>
      </c>
      <c r="T2032" s="208" t="e">
        <f>Tabla13[[#This Row],[Nº Expediente de la plataforma de contratación]]</f>
        <v>#VALUE!</v>
      </c>
      <c r="U2032" s="134" t="e">
        <f>Tabla13[[#This Row],[Importe IVA ]]</f>
        <v>#VALUE!</v>
      </c>
      <c r="V2032" s="134" t="e">
        <f>Tabla13[[#This Row],[Importe de adjudicación (IVA INCLUIDO)]]</f>
        <v>#VALUE!</v>
      </c>
      <c r="W2032" s="137"/>
    </row>
    <row r="2033" spans="19:23">
      <c r="S2033" s="203" t="e">
        <f>Tabla13[[#This Row],[Título del contrato]]&amp;Tabla13[[#This Row],[Nº Expediente de la plataforma de contratación]]</f>
        <v>#VALUE!</v>
      </c>
      <c r="T2033" s="208" t="e">
        <f>Tabla13[[#This Row],[Nº Expediente de la plataforma de contratación]]</f>
        <v>#VALUE!</v>
      </c>
      <c r="U2033" s="134" t="e">
        <f>Tabla13[[#This Row],[Importe IVA ]]</f>
        <v>#VALUE!</v>
      </c>
      <c r="V2033" s="134" t="e">
        <f>Tabla13[[#This Row],[Importe de adjudicación (IVA INCLUIDO)]]</f>
        <v>#VALUE!</v>
      </c>
      <c r="W2033" s="137"/>
    </row>
    <row r="2034" spans="19:23">
      <c r="S2034" s="203" t="e">
        <f>Tabla13[[#This Row],[Título del contrato]]&amp;Tabla13[[#This Row],[Nº Expediente de la plataforma de contratación]]</f>
        <v>#VALUE!</v>
      </c>
      <c r="T2034" s="208" t="e">
        <f>Tabla13[[#This Row],[Nº Expediente de la plataforma de contratación]]</f>
        <v>#VALUE!</v>
      </c>
      <c r="U2034" s="134" t="e">
        <f>Tabla13[[#This Row],[Importe IVA ]]</f>
        <v>#VALUE!</v>
      </c>
      <c r="V2034" s="134" t="e">
        <f>Tabla13[[#This Row],[Importe de adjudicación (IVA INCLUIDO)]]</f>
        <v>#VALUE!</v>
      </c>
      <c r="W2034" s="137"/>
    </row>
    <row r="2035" spans="19:23">
      <c r="S2035" s="203" t="e">
        <f>Tabla13[[#This Row],[Título del contrato]]&amp;Tabla13[[#This Row],[Nº Expediente de la plataforma de contratación]]</f>
        <v>#VALUE!</v>
      </c>
      <c r="T2035" s="208" t="e">
        <f>Tabla13[[#This Row],[Nº Expediente de la plataforma de contratación]]</f>
        <v>#VALUE!</v>
      </c>
      <c r="U2035" s="134" t="e">
        <f>Tabla13[[#This Row],[Importe IVA ]]</f>
        <v>#VALUE!</v>
      </c>
      <c r="V2035" s="134" t="e">
        <f>Tabla13[[#This Row],[Importe de adjudicación (IVA INCLUIDO)]]</f>
        <v>#VALUE!</v>
      </c>
      <c r="W2035" s="137"/>
    </row>
    <row r="2036" spans="19:23">
      <c r="S2036" s="203" t="e">
        <f>Tabla13[[#This Row],[Título del contrato]]&amp;Tabla13[[#This Row],[Nº Expediente de la plataforma de contratación]]</f>
        <v>#VALUE!</v>
      </c>
      <c r="T2036" s="208" t="e">
        <f>Tabla13[[#This Row],[Nº Expediente de la plataforma de contratación]]</f>
        <v>#VALUE!</v>
      </c>
      <c r="U2036" s="134" t="e">
        <f>Tabla13[[#This Row],[Importe IVA ]]</f>
        <v>#VALUE!</v>
      </c>
      <c r="V2036" s="134" t="e">
        <f>Tabla13[[#This Row],[Importe de adjudicación (IVA INCLUIDO)]]</f>
        <v>#VALUE!</v>
      </c>
      <c r="W2036" s="137"/>
    </row>
    <row r="2037" spans="19:23">
      <c r="S2037" s="203" t="e">
        <f>Tabla13[[#This Row],[Título del contrato]]&amp;Tabla13[[#This Row],[Nº Expediente de la plataforma de contratación]]</f>
        <v>#VALUE!</v>
      </c>
      <c r="T2037" s="208" t="e">
        <f>Tabla13[[#This Row],[Nº Expediente de la plataforma de contratación]]</f>
        <v>#VALUE!</v>
      </c>
      <c r="U2037" s="134" t="e">
        <f>Tabla13[[#This Row],[Importe IVA ]]</f>
        <v>#VALUE!</v>
      </c>
      <c r="V2037" s="134" t="e">
        <f>Tabla13[[#This Row],[Importe de adjudicación (IVA INCLUIDO)]]</f>
        <v>#VALUE!</v>
      </c>
      <c r="W2037" s="137"/>
    </row>
    <row r="2038" spans="19:23">
      <c r="S2038" s="203" t="e">
        <f>Tabla13[[#This Row],[Título del contrato]]&amp;Tabla13[[#This Row],[Nº Expediente de la plataforma de contratación]]</f>
        <v>#VALUE!</v>
      </c>
      <c r="T2038" s="208" t="e">
        <f>Tabla13[[#This Row],[Nº Expediente de la plataforma de contratación]]</f>
        <v>#VALUE!</v>
      </c>
      <c r="U2038" s="134" t="e">
        <f>Tabla13[[#This Row],[Importe IVA ]]</f>
        <v>#VALUE!</v>
      </c>
      <c r="V2038" s="134" t="e">
        <f>Tabla13[[#This Row],[Importe de adjudicación (IVA INCLUIDO)]]</f>
        <v>#VALUE!</v>
      </c>
      <c r="W2038" s="137"/>
    </row>
    <row r="2039" spans="19:23">
      <c r="S2039" s="203" t="e">
        <f>Tabla13[[#This Row],[Título del contrato]]&amp;Tabla13[[#This Row],[Nº Expediente de la plataforma de contratación]]</f>
        <v>#VALUE!</v>
      </c>
      <c r="T2039" s="208" t="e">
        <f>Tabla13[[#This Row],[Nº Expediente de la plataforma de contratación]]</f>
        <v>#VALUE!</v>
      </c>
      <c r="U2039" s="134" t="e">
        <f>Tabla13[[#This Row],[Importe IVA ]]</f>
        <v>#VALUE!</v>
      </c>
      <c r="V2039" s="134" t="e">
        <f>Tabla13[[#This Row],[Importe de adjudicación (IVA INCLUIDO)]]</f>
        <v>#VALUE!</v>
      </c>
      <c r="W2039" s="137"/>
    </row>
    <row r="2040" spans="19:23">
      <c r="S2040" s="203" t="e">
        <f>Tabla13[[#This Row],[Título del contrato]]&amp;Tabla13[[#This Row],[Nº Expediente de la plataforma de contratación]]</f>
        <v>#VALUE!</v>
      </c>
      <c r="T2040" s="208" t="e">
        <f>Tabla13[[#This Row],[Nº Expediente de la plataforma de contratación]]</f>
        <v>#VALUE!</v>
      </c>
      <c r="U2040" s="134" t="e">
        <f>Tabla13[[#This Row],[Importe IVA ]]</f>
        <v>#VALUE!</v>
      </c>
      <c r="V2040" s="134" t="e">
        <f>Tabla13[[#This Row],[Importe de adjudicación (IVA INCLUIDO)]]</f>
        <v>#VALUE!</v>
      </c>
      <c r="W2040" s="137"/>
    </row>
    <row r="2041" spans="19:23">
      <c r="S2041" s="203" t="e">
        <f>Tabla13[[#This Row],[Título del contrato]]&amp;Tabla13[[#This Row],[Nº Expediente de la plataforma de contratación]]</f>
        <v>#VALUE!</v>
      </c>
      <c r="T2041" s="208" t="e">
        <f>Tabla13[[#This Row],[Nº Expediente de la plataforma de contratación]]</f>
        <v>#VALUE!</v>
      </c>
      <c r="U2041" s="134" t="e">
        <f>Tabla13[[#This Row],[Importe IVA ]]</f>
        <v>#VALUE!</v>
      </c>
      <c r="V2041" s="134" t="e">
        <f>Tabla13[[#This Row],[Importe de adjudicación (IVA INCLUIDO)]]</f>
        <v>#VALUE!</v>
      </c>
      <c r="W2041" s="137"/>
    </row>
    <row r="2042" spans="19:23">
      <c r="S2042" s="203" t="e">
        <f>Tabla13[[#This Row],[Título del contrato]]&amp;Tabla13[[#This Row],[Nº Expediente de la plataforma de contratación]]</f>
        <v>#VALUE!</v>
      </c>
      <c r="T2042" s="208" t="e">
        <f>Tabla13[[#This Row],[Nº Expediente de la plataforma de contratación]]</f>
        <v>#VALUE!</v>
      </c>
      <c r="U2042" s="134" t="e">
        <f>Tabla13[[#This Row],[Importe IVA ]]</f>
        <v>#VALUE!</v>
      </c>
      <c r="V2042" s="134" t="e">
        <f>Tabla13[[#This Row],[Importe de adjudicación (IVA INCLUIDO)]]</f>
        <v>#VALUE!</v>
      </c>
      <c r="W2042" s="137"/>
    </row>
    <row r="2043" spans="19:23">
      <c r="S2043" s="203" t="e">
        <f>Tabla13[[#This Row],[Título del contrato]]&amp;Tabla13[[#This Row],[Nº Expediente de la plataforma de contratación]]</f>
        <v>#VALUE!</v>
      </c>
      <c r="T2043" s="208" t="e">
        <f>Tabla13[[#This Row],[Nº Expediente de la plataforma de contratación]]</f>
        <v>#VALUE!</v>
      </c>
      <c r="U2043" s="134" t="e">
        <f>Tabla13[[#This Row],[Importe IVA ]]</f>
        <v>#VALUE!</v>
      </c>
      <c r="V2043" s="134" t="e">
        <f>Tabla13[[#This Row],[Importe de adjudicación (IVA INCLUIDO)]]</f>
        <v>#VALUE!</v>
      </c>
      <c r="W2043" s="137"/>
    </row>
    <row r="2044" spans="19:23">
      <c r="S2044" s="203" t="e">
        <f>Tabla13[[#This Row],[Título del contrato]]&amp;Tabla13[[#This Row],[Nº Expediente de la plataforma de contratación]]</f>
        <v>#VALUE!</v>
      </c>
      <c r="T2044" s="208" t="e">
        <f>Tabla13[[#This Row],[Nº Expediente de la plataforma de contratación]]</f>
        <v>#VALUE!</v>
      </c>
      <c r="U2044" s="134" t="e">
        <f>Tabla13[[#This Row],[Importe IVA ]]</f>
        <v>#VALUE!</v>
      </c>
      <c r="V2044" s="134" t="e">
        <f>Tabla13[[#This Row],[Importe de adjudicación (IVA INCLUIDO)]]</f>
        <v>#VALUE!</v>
      </c>
      <c r="W2044" s="137"/>
    </row>
    <row r="2045" spans="19:23">
      <c r="S2045" s="203" t="e">
        <f>Tabla13[[#This Row],[Título del contrato]]&amp;Tabla13[[#This Row],[Nº Expediente de la plataforma de contratación]]</f>
        <v>#VALUE!</v>
      </c>
      <c r="T2045" s="208" t="e">
        <f>Tabla13[[#This Row],[Nº Expediente de la plataforma de contratación]]</f>
        <v>#VALUE!</v>
      </c>
      <c r="U2045" s="134" t="e">
        <f>Tabla13[[#This Row],[Importe IVA ]]</f>
        <v>#VALUE!</v>
      </c>
      <c r="V2045" s="134" t="e">
        <f>Tabla13[[#This Row],[Importe de adjudicación (IVA INCLUIDO)]]</f>
        <v>#VALUE!</v>
      </c>
      <c r="W2045" s="137"/>
    </row>
    <row r="2046" spans="19:23">
      <c r="S2046" s="203" t="e">
        <f>Tabla13[[#This Row],[Título del contrato]]&amp;Tabla13[[#This Row],[Nº Expediente de la plataforma de contratación]]</f>
        <v>#VALUE!</v>
      </c>
      <c r="T2046" s="208" t="e">
        <f>Tabla13[[#This Row],[Nº Expediente de la plataforma de contratación]]</f>
        <v>#VALUE!</v>
      </c>
      <c r="U2046" s="134" t="e">
        <f>Tabla13[[#This Row],[Importe IVA ]]</f>
        <v>#VALUE!</v>
      </c>
      <c r="V2046" s="134" t="e">
        <f>Tabla13[[#This Row],[Importe de adjudicación (IVA INCLUIDO)]]</f>
        <v>#VALUE!</v>
      </c>
      <c r="W2046" s="137"/>
    </row>
    <row r="2047" spans="19:23">
      <c r="S2047" s="203" t="e">
        <f>Tabla13[[#This Row],[Título del contrato]]&amp;Tabla13[[#This Row],[Nº Expediente de la plataforma de contratación]]</f>
        <v>#VALUE!</v>
      </c>
      <c r="T2047" s="208" t="e">
        <f>Tabla13[[#This Row],[Nº Expediente de la plataforma de contratación]]</f>
        <v>#VALUE!</v>
      </c>
      <c r="U2047" s="134" t="e">
        <f>Tabla13[[#This Row],[Importe IVA ]]</f>
        <v>#VALUE!</v>
      </c>
      <c r="V2047" s="134" t="e">
        <f>Tabla13[[#This Row],[Importe de adjudicación (IVA INCLUIDO)]]</f>
        <v>#VALUE!</v>
      </c>
      <c r="W2047" s="137"/>
    </row>
    <row r="2048" spans="19:23">
      <c r="S2048" s="203" t="e">
        <f>Tabla13[[#This Row],[Título del contrato]]&amp;Tabla13[[#This Row],[Nº Expediente de la plataforma de contratación]]</f>
        <v>#VALUE!</v>
      </c>
      <c r="T2048" s="208" t="e">
        <f>Tabla13[[#This Row],[Nº Expediente de la plataforma de contratación]]</f>
        <v>#VALUE!</v>
      </c>
      <c r="U2048" s="134" t="e">
        <f>Tabla13[[#This Row],[Importe IVA ]]</f>
        <v>#VALUE!</v>
      </c>
      <c r="V2048" s="134" t="e">
        <f>Tabla13[[#This Row],[Importe de adjudicación (IVA INCLUIDO)]]</f>
        <v>#VALUE!</v>
      </c>
      <c r="W2048" s="137"/>
    </row>
    <row r="2049" spans="19:23">
      <c r="S2049" s="203" t="e">
        <f>Tabla13[[#This Row],[Título del contrato]]&amp;Tabla13[[#This Row],[Nº Expediente de la plataforma de contratación]]</f>
        <v>#VALUE!</v>
      </c>
      <c r="T2049" s="208" t="e">
        <f>Tabla13[[#This Row],[Nº Expediente de la plataforma de contratación]]</f>
        <v>#VALUE!</v>
      </c>
      <c r="U2049" s="134" t="e">
        <f>Tabla13[[#This Row],[Importe IVA ]]</f>
        <v>#VALUE!</v>
      </c>
      <c r="V2049" s="134" t="e">
        <f>Tabla13[[#This Row],[Importe de adjudicación (IVA INCLUIDO)]]</f>
        <v>#VALUE!</v>
      </c>
      <c r="W2049" s="137"/>
    </row>
    <row r="2050" spans="19:23">
      <c r="S2050" s="203" t="e">
        <f>Tabla13[[#This Row],[Título del contrato]]&amp;Tabla13[[#This Row],[Nº Expediente de la plataforma de contratación]]</f>
        <v>#VALUE!</v>
      </c>
      <c r="T2050" s="208" t="e">
        <f>Tabla13[[#This Row],[Nº Expediente de la plataforma de contratación]]</f>
        <v>#VALUE!</v>
      </c>
      <c r="U2050" s="134" t="e">
        <f>Tabla13[[#This Row],[Importe IVA ]]</f>
        <v>#VALUE!</v>
      </c>
      <c r="V2050" s="134" t="e">
        <f>Tabla13[[#This Row],[Importe de adjudicación (IVA INCLUIDO)]]</f>
        <v>#VALUE!</v>
      </c>
      <c r="W2050" s="137"/>
    </row>
    <row r="2051" spans="19:23">
      <c r="S2051" s="203" t="e">
        <f>Tabla13[[#This Row],[Título del contrato]]&amp;Tabla13[[#This Row],[Nº Expediente de la plataforma de contratación]]</f>
        <v>#VALUE!</v>
      </c>
      <c r="T2051" s="208" t="e">
        <f>Tabla13[[#This Row],[Nº Expediente de la plataforma de contratación]]</f>
        <v>#VALUE!</v>
      </c>
      <c r="U2051" s="134" t="e">
        <f>Tabla13[[#This Row],[Importe IVA ]]</f>
        <v>#VALUE!</v>
      </c>
      <c r="V2051" s="134" t="e">
        <f>Tabla13[[#This Row],[Importe de adjudicación (IVA INCLUIDO)]]</f>
        <v>#VALUE!</v>
      </c>
      <c r="W2051" s="137"/>
    </row>
    <row r="2052" spans="19:23">
      <c r="S2052" s="203" t="e">
        <f>Tabla13[[#This Row],[Título del contrato]]&amp;Tabla13[[#This Row],[Nº Expediente de la plataforma de contratación]]</f>
        <v>#VALUE!</v>
      </c>
      <c r="T2052" s="208" t="e">
        <f>Tabla13[[#This Row],[Nº Expediente de la plataforma de contratación]]</f>
        <v>#VALUE!</v>
      </c>
      <c r="U2052" s="134" t="e">
        <f>Tabla13[[#This Row],[Importe IVA ]]</f>
        <v>#VALUE!</v>
      </c>
      <c r="V2052" s="134" t="e">
        <f>Tabla13[[#This Row],[Importe de adjudicación (IVA INCLUIDO)]]</f>
        <v>#VALUE!</v>
      </c>
      <c r="W2052" s="137"/>
    </row>
    <row r="2053" spans="19:23">
      <c r="S2053" s="203" t="e">
        <f>Tabla13[[#This Row],[Título del contrato]]&amp;Tabla13[[#This Row],[Nº Expediente de la plataforma de contratación]]</f>
        <v>#VALUE!</v>
      </c>
      <c r="T2053" s="208" t="e">
        <f>Tabla13[[#This Row],[Nº Expediente de la plataforma de contratación]]</f>
        <v>#VALUE!</v>
      </c>
      <c r="U2053" s="134" t="e">
        <f>Tabla13[[#This Row],[Importe IVA ]]</f>
        <v>#VALUE!</v>
      </c>
      <c r="V2053" s="134" t="e">
        <f>Tabla13[[#This Row],[Importe de adjudicación (IVA INCLUIDO)]]</f>
        <v>#VALUE!</v>
      </c>
      <c r="W2053" s="137"/>
    </row>
    <row r="2054" spans="19:23">
      <c r="S2054" s="203" t="e">
        <f>Tabla13[[#This Row],[Título del contrato]]&amp;Tabla13[[#This Row],[Nº Expediente de la plataforma de contratación]]</f>
        <v>#VALUE!</v>
      </c>
      <c r="T2054" s="208" t="e">
        <f>Tabla13[[#This Row],[Nº Expediente de la plataforma de contratación]]</f>
        <v>#VALUE!</v>
      </c>
      <c r="U2054" s="134" t="e">
        <f>Tabla13[[#This Row],[Importe IVA ]]</f>
        <v>#VALUE!</v>
      </c>
      <c r="V2054" s="134" t="e">
        <f>Tabla13[[#This Row],[Importe de adjudicación (IVA INCLUIDO)]]</f>
        <v>#VALUE!</v>
      </c>
      <c r="W2054" s="137"/>
    </row>
    <row r="2055" spans="19:23">
      <c r="S2055" s="203" t="e">
        <f>Tabla13[[#This Row],[Título del contrato]]&amp;Tabla13[[#This Row],[Nº Expediente de la plataforma de contratación]]</f>
        <v>#VALUE!</v>
      </c>
      <c r="T2055" s="208" t="e">
        <f>Tabla13[[#This Row],[Nº Expediente de la plataforma de contratación]]</f>
        <v>#VALUE!</v>
      </c>
      <c r="U2055" s="134" t="e">
        <f>Tabla13[[#This Row],[Importe IVA ]]</f>
        <v>#VALUE!</v>
      </c>
      <c r="V2055" s="134" t="e">
        <f>Tabla13[[#This Row],[Importe de adjudicación (IVA INCLUIDO)]]</f>
        <v>#VALUE!</v>
      </c>
      <c r="W2055" s="137"/>
    </row>
    <row r="2056" spans="19:23">
      <c r="S2056" s="203" t="e">
        <f>Tabla13[[#This Row],[Título del contrato]]&amp;Tabla13[[#This Row],[Nº Expediente de la plataforma de contratación]]</f>
        <v>#VALUE!</v>
      </c>
      <c r="T2056" s="208" t="e">
        <f>Tabla13[[#This Row],[Nº Expediente de la plataforma de contratación]]</f>
        <v>#VALUE!</v>
      </c>
      <c r="U2056" s="134" t="e">
        <f>Tabla13[[#This Row],[Importe IVA ]]</f>
        <v>#VALUE!</v>
      </c>
      <c r="V2056" s="134" t="e">
        <f>Tabla13[[#This Row],[Importe de adjudicación (IVA INCLUIDO)]]</f>
        <v>#VALUE!</v>
      </c>
      <c r="W2056" s="137"/>
    </row>
    <row r="2057" spans="19:23">
      <c r="S2057" s="203" t="e">
        <f>Tabla13[[#This Row],[Título del contrato]]&amp;Tabla13[[#This Row],[Nº Expediente de la plataforma de contratación]]</f>
        <v>#VALUE!</v>
      </c>
      <c r="T2057" s="208" t="e">
        <f>Tabla13[[#This Row],[Nº Expediente de la plataforma de contratación]]</f>
        <v>#VALUE!</v>
      </c>
      <c r="U2057" s="134" t="e">
        <f>Tabla13[[#This Row],[Importe IVA ]]</f>
        <v>#VALUE!</v>
      </c>
      <c r="V2057" s="134" t="e">
        <f>Tabla13[[#This Row],[Importe de adjudicación (IVA INCLUIDO)]]</f>
        <v>#VALUE!</v>
      </c>
      <c r="W2057" s="137"/>
    </row>
    <row r="2058" spans="19:23">
      <c r="S2058" s="203" t="e">
        <f>Tabla13[[#This Row],[Título del contrato]]&amp;Tabla13[[#This Row],[Nº Expediente de la plataforma de contratación]]</f>
        <v>#VALUE!</v>
      </c>
      <c r="T2058" s="208" t="e">
        <f>Tabla13[[#This Row],[Nº Expediente de la plataforma de contratación]]</f>
        <v>#VALUE!</v>
      </c>
      <c r="U2058" s="134" t="e">
        <f>Tabla13[[#This Row],[Importe IVA ]]</f>
        <v>#VALUE!</v>
      </c>
      <c r="V2058" s="134" t="e">
        <f>Tabla13[[#This Row],[Importe de adjudicación (IVA INCLUIDO)]]</f>
        <v>#VALUE!</v>
      </c>
      <c r="W2058" s="137"/>
    </row>
    <row r="2059" spans="19:23">
      <c r="S2059" s="203" t="e">
        <f>Tabla13[[#This Row],[Título del contrato]]&amp;Tabla13[[#This Row],[Nº Expediente de la plataforma de contratación]]</f>
        <v>#VALUE!</v>
      </c>
      <c r="T2059" s="208" t="e">
        <f>Tabla13[[#This Row],[Nº Expediente de la plataforma de contratación]]</f>
        <v>#VALUE!</v>
      </c>
      <c r="U2059" s="134" t="e">
        <f>Tabla13[[#This Row],[Importe IVA ]]</f>
        <v>#VALUE!</v>
      </c>
      <c r="V2059" s="134" t="e">
        <f>Tabla13[[#This Row],[Importe de adjudicación (IVA INCLUIDO)]]</f>
        <v>#VALUE!</v>
      </c>
      <c r="W2059" s="137"/>
    </row>
    <row r="2060" spans="19:23">
      <c r="S2060" s="203" t="e">
        <f>Tabla13[[#This Row],[Título del contrato]]&amp;Tabla13[[#This Row],[Nº Expediente de la plataforma de contratación]]</f>
        <v>#VALUE!</v>
      </c>
      <c r="T2060" s="208" t="e">
        <f>Tabla13[[#This Row],[Nº Expediente de la plataforma de contratación]]</f>
        <v>#VALUE!</v>
      </c>
      <c r="U2060" s="134" t="e">
        <f>Tabla13[[#This Row],[Importe IVA ]]</f>
        <v>#VALUE!</v>
      </c>
      <c r="V2060" s="134" t="e">
        <f>Tabla13[[#This Row],[Importe de adjudicación (IVA INCLUIDO)]]</f>
        <v>#VALUE!</v>
      </c>
      <c r="W2060" s="137"/>
    </row>
    <row r="2061" spans="19:23">
      <c r="S2061" s="203" t="e">
        <f>Tabla13[[#This Row],[Título del contrato]]&amp;Tabla13[[#This Row],[Nº Expediente de la plataforma de contratación]]</f>
        <v>#VALUE!</v>
      </c>
      <c r="T2061" s="208" t="e">
        <f>Tabla13[[#This Row],[Nº Expediente de la plataforma de contratación]]</f>
        <v>#VALUE!</v>
      </c>
      <c r="U2061" s="134" t="e">
        <f>Tabla13[[#This Row],[Importe IVA ]]</f>
        <v>#VALUE!</v>
      </c>
      <c r="V2061" s="134" t="e">
        <f>Tabla13[[#This Row],[Importe de adjudicación (IVA INCLUIDO)]]</f>
        <v>#VALUE!</v>
      </c>
      <c r="W2061" s="137"/>
    </row>
    <row r="2062" spans="19:23">
      <c r="S2062" s="203" t="e">
        <f>Tabla13[[#This Row],[Título del contrato]]&amp;Tabla13[[#This Row],[Nº Expediente de la plataforma de contratación]]</f>
        <v>#VALUE!</v>
      </c>
      <c r="T2062" s="208" t="e">
        <f>Tabla13[[#This Row],[Nº Expediente de la plataforma de contratación]]</f>
        <v>#VALUE!</v>
      </c>
      <c r="U2062" s="134" t="e">
        <f>Tabla13[[#This Row],[Importe IVA ]]</f>
        <v>#VALUE!</v>
      </c>
      <c r="V2062" s="134" t="e">
        <f>Tabla13[[#This Row],[Importe de adjudicación (IVA INCLUIDO)]]</f>
        <v>#VALUE!</v>
      </c>
      <c r="W2062" s="137"/>
    </row>
    <row r="2063" spans="19:23">
      <c r="S2063" s="203" t="e">
        <f>Tabla13[[#This Row],[Título del contrato]]&amp;Tabla13[[#This Row],[Nº Expediente de la plataforma de contratación]]</f>
        <v>#VALUE!</v>
      </c>
      <c r="T2063" s="208" t="e">
        <f>Tabla13[[#This Row],[Nº Expediente de la plataforma de contratación]]</f>
        <v>#VALUE!</v>
      </c>
      <c r="U2063" s="134" t="e">
        <f>Tabla13[[#This Row],[Importe IVA ]]</f>
        <v>#VALUE!</v>
      </c>
      <c r="V2063" s="134" t="e">
        <f>Tabla13[[#This Row],[Importe de adjudicación (IVA INCLUIDO)]]</f>
        <v>#VALUE!</v>
      </c>
      <c r="W2063" s="137"/>
    </row>
    <row r="2064" spans="19:23">
      <c r="S2064" s="203" t="e">
        <f>Tabla13[[#This Row],[Título del contrato]]&amp;Tabla13[[#This Row],[Nº Expediente de la plataforma de contratación]]</f>
        <v>#VALUE!</v>
      </c>
      <c r="T2064" s="208" t="e">
        <f>Tabla13[[#This Row],[Nº Expediente de la plataforma de contratación]]</f>
        <v>#VALUE!</v>
      </c>
      <c r="U2064" s="134" t="e">
        <f>Tabla13[[#This Row],[Importe IVA ]]</f>
        <v>#VALUE!</v>
      </c>
      <c r="V2064" s="134" t="e">
        <f>Tabla13[[#This Row],[Importe de adjudicación (IVA INCLUIDO)]]</f>
        <v>#VALUE!</v>
      </c>
      <c r="W2064" s="137"/>
    </row>
    <row r="2065" spans="19:23">
      <c r="S2065" s="203" t="e">
        <f>Tabla13[[#This Row],[Título del contrato]]&amp;Tabla13[[#This Row],[Nº Expediente de la plataforma de contratación]]</f>
        <v>#VALUE!</v>
      </c>
      <c r="T2065" s="208" t="e">
        <f>Tabla13[[#This Row],[Nº Expediente de la plataforma de contratación]]</f>
        <v>#VALUE!</v>
      </c>
      <c r="U2065" s="134" t="e">
        <f>Tabla13[[#This Row],[Importe IVA ]]</f>
        <v>#VALUE!</v>
      </c>
      <c r="V2065" s="134" t="e">
        <f>Tabla13[[#This Row],[Importe de adjudicación (IVA INCLUIDO)]]</f>
        <v>#VALUE!</v>
      </c>
      <c r="W2065" s="137"/>
    </row>
    <row r="2066" spans="19:23">
      <c r="S2066" s="203" t="e">
        <f>Tabla13[[#This Row],[Título del contrato]]&amp;Tabla13[[#This Row],[Nº Expediente de la plataforma de contratación]]</f>
        <v>#VALUE!</v>
      </c>
      <c r="T2066" s="208" t="e">
        <f>Tabla13[[#This Row],[Nº Expediente de la plataforma de contratación]]</f>
        <v>#VALUE!</v>
      </c>
      <c r="U2066" s="134" t="e">
        <f>Tabla13[[#This Row],[Importe IVA ]]</f>
        <v>#VALUE!</v>
      </c>
      <c r="V2066" s="134" t="e">
        <f>Tabla13[[#This Row],[Importe de adjudicación (IVA INCLUIDO)]]</f>
        <v>#VALUE!</v>
      </c>
      <c r="W2066" s="137"/>
    </row>
    <row r="2067" spans="19:23">
      <c r="S2067" s="203" t="e">
        <f>Tabla13[[#This Row],[Título del contrato]]&amp;Tabla13[[#This Row],[Nº Expediente de la plataforma de contratación]]</f>
        <v>#VALUE!</v>
      </c>
      <c r="T2067" s="208" t="e">
        <f>Tabla13[[#This Row],[Nº Expediente de la plataforma de contratación]]</f>
        <v>#VALUE!</v>
      </c>
      <c r="U2067" s="134" t="e">
        <f>Tabla13[[#This Row],[Importe IVA ]]</f>
        <v>#VALUE!</v>
      </c>
      <c r="V2067" s="134" t="e">
        <f>Tabla13[[#This Row],[Importe de adjudicación (IVA INCLUIDO)]]</f>
        <v>#VALUE!</v>
      </c>
      <c r="W2067" s="137"/>
    </row>
    <row r="2068" spans="19:23">
      <c r="S2068" s="203" t="e">
        <f>Tabla13[[#This Row],[Título del contrato]]&amp;Tabla13[[#This Row],[Nº Expediente de la plataforma de contratación]]</f>
        <v>#VALUE!</v>
      </c>
      <c r="T2068" s="208" t="e">
        <f>Tabla13[[#This Row],[Nº Expediente de la plataforma de contratación]]</f>
        <v>#VALUE!</v>
      </c>
      <c r="U2068" s="134" t="e">
        <f>Tabla13[[#This Row],[Importe IVA ]]</f>
        <v>#VALUE!</v>
      </c>
      <c r="V2068" s="134" t="e">
        <f>Tabla13[[#This Row],[Importe de adjudicación (IVA INCLUIDO)]]</f>
        <v>#VALUE!</v>
      </c>
      <c r="W2068" s="137"/>
    </row>
    <row r="2069" spans="19:23">
      <c r="S2069" s="203" t="e">
        <f>Tabla13[[#This Row],[Título del contrato]]&amp;Tabla13[[#This Row],[Nº Expediente de la plataforma de contratación]]</f>
        <v>#VALUE!</v>
      </c>
      <c r="T2069" s="208" t="e">
        <f>Tabla13[[#This Row],[Nº Expediente de la plataforma de contratación]]</f>
        <v>#VALUE!</v>
      </c>
      <c r="U2069" s="134" t="e">
        <f>Tabla13[[#This Row],[Importe IVA ]]</f>
        <v>#VALUE!</v>
      </c>
      <c r="V2069" s="134" t="e">
        <f>Tabla13[[#This Row],[Importe de adjudicación (IVA INCLUIDO)]]</f>
        <v>#VALUE!</v>
      </c>
      <c r="W2069" s="137"/>
    </row>
    <row r="2070" spans="19:23">
      <c r="S2070" s="203" t="e">
        <f>Tabla13[[#This Row],[Título del contrato]]&amp;Tabla13[[#This Row],[Nº Expediente de la plataforma de contratación]]</f>
        <v>#VALUE!</v>
      </c>
      <c r="T2070" s="208" t="e">
        <f>Tabla13[[#This Row],[Nº Expediente de la plataforma de contratación]]</f>
        <v>#VALUE!</v>
      </c>
      <c r="U2070" s="134" t="e">
        <f>Tabla13[[#This Row],[Importe IVA ]]</f>
        <v>#VALUE!</v>
      </c>
      <c r="V2070" s="134" t="e">
        <f>Tabla13[[#This Row],[Importe de adjudicación (IVA INCLUIDO)]]</f>
        <v>#VALUE!</v>
      </c>
      <c r="W2070" s="137"/>
    </row>
    <row r="2071" spans="19:23">
      <c r="S2071" s="203" t="e">
        <f>Tabla13[[#This Row],[Título del contrato]]&amp;Tabla13[[#This Row],[Nº Expediente de la plataforma de contratación]]</f>
        <v>#VALUE!</v>
      </c>
      <c r="T2071" s="208" t="e">
        <f>Tabla13[[#This Row],[Nº Expediente de la plataforma de contratación]]</f>
        <v>#VALUE!</v>
      </c>
      <c r="U2071" s="134" t="e">
        <f>Tabla13[[#This Row],[Importe IVA ]]</f>
        <v>#VALUE!</v>
      </c>
      <c r="V2071" s="134" t="e">
        <f>Tabla13[[#This Row],[Importe de adjudicación (IVA INCLUIDO)]]</f>
        <v>#VALUE!</v>
      </c>
      <c r="W2071" s="137"/>
    </row>
    <row r="2072" spans="19:23">
      <c r="S2072" s="203" t="e">
        <f>Tabla13[[#This Row],[Título del contrato]]&amp;Tabla13[[#This Row],[Nº Expediente de la plataforma de contratación]]</f>
        <v>#VALUE!</v>
      </c>
      <c r="T2072" s="208" t="e">
        <f>Tabla13[[#This Row],[Nº Expediente de la plataforma de contratación]]</f>
        <v>#VALUE!</v>
      </c>
      <c r="U2072" s="134" t="e">
        <f>Tabla13[[#This Row],[Importe IVA ]]</f>
        <v>#VALUE!</v>
      </c>
      <c r="V2072" s="134" t="e">
        <f>Tabla13[[#This Row],[Importe de adjudicación (IVA INCLUIDO)]]</f>
        <v>#VALUE!</v>
      </c>
      <c r="W2072" s="137"/>
    </row>
    <row r="2073" spans="19:23">
      <c r="S2073" s="203" t="e">
        <f>Tabla13[[#This Row],[Título del contrato]]&amp;Tabla13[[#This Row],[Nº Expediente de la plataforma de contratación]]</f>
        <v>#VALUE!</v>
      </c>
      <c r="T2073" s="208" t="e">
        <f>Tabla13[[#This Row],[Nº Expediente de la plataforma de contratación]]</f>
        <v>#VALUE!</v>
      </c>
      <c r="U2073" s="134" t="e">
        <f>Tabla13[[#This Row],[Importe IVA ]]</f>
        <v>#VALUE!</v>
      </c>
      <c r="V2073" s="134" t="e">
        <f>Tabla13[[#This Row],[Importe de adjudicación (IVA INCLUIDO)]]</f>
        <v>#VALUE!</v>
      </c>
      <c r="W2073" s="137"/>
    </row>
    <row r="2074" spans="19:23">
      <c r="S2074" s="203" t="e">
        <f>Tabla13[[#This Row],[Título del contrato]]&amp;Tabla13[[#This Row],[Nº Expediente de la plataforma de contratación]]</f>
        <v>#VALUE!</v>
      </c>
      <c r="T2074" s="208" t="e">
        <f>Tabla13[[#This Row],[Nº Expediente de la plataforma de contratación]]</f>
        <v>#VALUE!</v>
      </c>
      <c r="U2074" s="134" t="e">
        <f>Tabla13[[#This Row],[Importe IVA ]]</f>
        <v>#VALUE!</v>
      </c>
      <c r="V2074" s="134" t="e">
        <f>Tabla13[[#This Row],[Importe de adjudicación (IVA INCLUIDO)]]</f>
        <v>#VALUE!</v>
      </c>
      <c r="W2074" s="137"/>
    </row>
    <row r="2075" spans="19:23">
      <c r="S2075" s="203" t="e">
        <f>Tabla13[[#This Row],[Título del contrato]]&amp;Tabla13[[#This Row],[Nº Expediente de la plataforma de contratación]]</f>
        <v>#VALUE!</v>
      </c>
      <c r="T2075" s="208" t="e">
        <f>Tabla13[[#This Row],[Nº Expediente de la plataforma de contratación]]</f>
        <v>#VALUE!</v>
      </c>
      <c r="U2075" s="134" t="e">
        <f>Tabla13[[#This Row],[Importe IVA ]]</f>
        <v>#VALUE!</v>
      </c>
      <c r="V2075" s="134" t="e">
        <f>Tabla13[[#This Row],[Importe de adjudicación (IVA INCLUIDO)]]</f>
        <v>#VALUE!</v>
      </c>
      <c r="W2075" s="137"/>
    </row>
    <row r="2076" spans="19:23">
      <c r="S2076" s="203" t="e">
        <f>Tabla13[[#This Row],[Título del contrato]]&amp;Tabla13[[#This Row],[Nº Expediente de la plataforma de contratación]]</f>
        <v>#VALUE!</v>
      </c>
      <c r="T2076" s="208" t="e">
        <f>Tabla13[[#This Row],[Nº Expediente de la plataforma de contratación]]</f>
        <v>#VALUE!</v>
      </c>
      <c r="U2076" s="134" t="e">
        <f>Tabla13[[#This Row],[Importe IVA ]]</f>
        <v>#VALUE!</v>
      </c>
      <c r="V2076" s="134" t="e">
        <f>Tabla13[[#This Row],[Importe de adjudicación (IVA INCLUIDO)]]</f>
        <v>#VALUE!</v>
      </c>
      <c r="W2076" s="137"/>
    </row>
    <row r="2077" spans="19:23">
      <c r="S2077" s="203" t="e">
        <f>Tabla13[[#This Row],[Título del contrato]]&amp;Tabla13[[#This Row],[Nº Expediente de la plataforma de contratación]]</f>
        <v>#VALUE!</v>
      </c>
      <c r="T2077" s="208" t="e">
        <f>Tabla13[[#This Row],[Nº Expediente de la plataforma de contratación]]</f>
        <v>#VALUE!</v>
      </c>
      <c r="U2077" s="134" t="e">
        <f>Tabla13[[#This Row],[Importe IVA ]]</f>
        <v>#VALUE!</v>
      </c>
      <c r="V2077" s="134" t="e">
        <f>Tabla13[[#This Row],[Importe de adjudicación (IVA INCLUIDO)]]</f>
        <v>#VALUE!</v>
      </c>
      <c r="W2077" s="137"/>
    </row>
    <row r="2078" spans="19:23">
      <c r="S2078" s="203" t="e">
        <f>Tabla13[[#This Row],[Título del contrato]]&amp;Tabla13[[#This Row],[Nº Expediente de la plataforma de contratación]]</f>
        <v>#VALUE!</v>
      </c>
      <c r="T2078" s="208" t="e">
        <f>Tabla13[[#This Row],[Nº Expediente de la plataforma de contratación]]</f>
        <v>#VALUE!</v>
      </c>
      <c r="U2078" s="134" t="e">
        <f>Tabla13[[#This Row],[Importe IVA ]]</f>
        <v>#VALUE!</v>
      </c>
      <c r="V2078" s="134" t="e">
        <f>Tabla13[[#This Row],[Importe de adjudicación (IVA INCLUIDO)]]</f>
        <v>#VALUE!</v>
      </c>
      <c r="W2078" s="137"/>
    </row>
    <row r="2079" spans="19:23">
      <c r="S2079" s="203" t="e">
        <f>Tabla13[[#This Row],[Título del contrato]]&amp;Tabla13[[#This Row],[Nº Expediente de la plataforma de contratación]]</f>
        <v>#VALUE!</v>
      </c>
      <c r="T2079" s="208" t="e">
        <f>Tabla13[[#This Row],[Nº Expediente de la plataforma de contratación]]</f>
        <v>#VALUE!</v>
      </c>
      <c r="U2079" s="134" t="e">
        <f>Tabla13[[#This Row],[Importe IVA ]]</f>
        <v>#VALUE!</v>
      </c>
      <c r="V2079" s="134" t="e">
        <f>Tabla13[[#This Row],[Importe de adjudicación (IVA INCLUIDO)]]</f>
        <v>#VALUE!</v>
      </c>
      <c r="W2079" s="137"/>
    </row>
    <row r="2080" spans="19:23">
      <c r="S2080" s="203" t="e">
        <f>Tabla13[[#This Row],[Título del contrato]]&amp;Tabla13[[#This Row],[Nº Expediente de la plataforma de contratación]]</f>
        <v>#VALUE!</v>
      </c>
      <c r="T2080" s="208" t="e">
        <f>Tabla13[[#This Row],[Nº Expediente de la plataforma de contratación]]</f>
        <v>#VALUE!</v>
      </c>
      <c r="U2080" s="134" t="e">
        <f>Tabla13[[#This Row],[Importe IVA ]]</f>
        <v>#VALUE!</v>
      </c>
      <c r="V2080" s="134" t="e">
        <f>Tabla13[[#This Row],[Importe de adjudicación (IVA INCLUIDO)]]</f>
        <v>#VALUE!</v>
      </c>
      <c r="W2080" s="137"/>
    </row>
    <row r="2081" spans="19:23">
      <c r="S2081" s="203" t="e">
        <f>Tabla13[[#This Row],[Título del contrato]]&amp;Tabla13[[#This Row],[Nº Expediente de la plataforma de contratación]]</f>
        <v>#VALUE!</v>
      </c>
      <c r="T2081" s="208" t="e">
        <f>Tabla13[[#This Row],[Nº Expediente de la plataforma de contratación]]</f>
        <v>#VALUE!</v>
      </c>
      <c r="U2081" s="134" t="e">
        <f>Tabla13[[#This Row],[Importe IVA ]]</f>
        <v>#VALUE!</v>
      </c>
      <c r="V2081" s="134" t="e">
        <f>Tabla13[[#This Row],[Importe de adjudicación (IVA INCLUIDO)]]</f>
        <v>#VALUE!</v>
      </c>
      <c r="W2081" s="137"/>
    </row>
    <row r="2082" spans="19:23">
      <c r="S2082" s="203" t="e">
        <f>Tabla13[[#This Row],[Título del contrato]]&amp;Tabla13[[#This Row],[Nº Expediente de la plataforma de contratación]]</f>
        <v>#VALUE!</v>
      </c>
      <c r="T2082" s="208" t="e">
        <f>Tabla13[[#This Row],[Nº Expediente de la plataforma de contratación]]</f>
        <v>#VALUE!</v>
      </c>
      <c r="U2082" s="134" t="e">
        <f>Tabla13[[#This Row],[Importe IVA ]]</f>
        <v>#VALUE!</v>
      </c>
      <c r="V2082" s="134" t="e">
        <f>Tabla13[[#This Row],[Importe de adjudicación (IVA INCLUIDO)]]</f>
        <v>#VALUE!</v>
      </c>
      <c r="W2082" s="137"/>
    </row>
    <row r="2083" spans="19:23">
      <c r="S2083" s="203" t="e">
        <f>Tabla13[[#This Row],[Título del contrato]]&amp;Tabla13[[#This Row],[Nº Expediente de la plataforma de contratación]]</f>
        <v>#VALUE!</v>
      </c>
      <c r="T2083" s="208" t="e">
        <f>Tabla13[[#This Row],[Nº Expediente de la plataforma de contratación]]</f>
        <v>#VALUE!</v>
      </c>
      <c r="U2083" s="134" t="e">
        <f>Tabla13[[#This Row],[Importe IVA ]]</f>
        <v>#VALUE!</v>
      </c>
      <c r="V2083" s="134" t="e">
        <f>Tabla13[[#This Row],[Importe de adjudicación (IVA INCLUIDO)]]</f>
        <v>#VALUE!</v>
      </c>
      <c r="W2083" s="137"/>
    </row>
    <row r="2084" spans="19:23">
      <c r="S2084" s="203" t="e">
        <f>Tabla13[[#This Row],[Título del contrato]]&amp;Tabla13[[#This Row],[Nº Expediente de la plataforma de contratación]]</f>
        <v>#VALUE!</v>
      </c>
      <c r="T2084" s="208" t="e">
        <f>Tabla13[[#This Row],[Nº Expediente de la plataforma de contratación]]</f>
        <v>#VALUE!</v>
      </c>
      <c r="U2084" s="134" t="e">
        <f>Tabla13[[#This Row],[Importe IVA ]]</f>
        <v>#VALUE!</v>
      </c>
      <c r="V2084" s="134" t="e">
        <f>Tabla13[[#This Row],[Importe de adjudicación (IVA INCLUIDO)]]</f>
        <v>#VALUE!</v>
      </c>
      <c r="W2084" s="137"/>
    </row>
    <row r="2085" spans="19:23">
      <c r="S2085" s="203" t="e">
        <f>Tabla13[[#This Row],[Título del contrato]]&amp;Tabla13[[#This Row],[Nº Expediente de la plataforma de contratación]]</f>
        <v>#VALUE!</v>
      </c>
      <c r="T2085" s="208" t="e">
        <f>Tabla13[[#This Row],[Nº Expediente de la plataforma de contratación]]</f>
        <v>#VALUE!</v>
      </c>
      <c r="U2085" s="134" t="e">
        <f>Tabla13[[#This Row],[Importe IVA ]]</f>
        <v>#VALUE!</v>
      </c>
      <c r="V2085" s="134" t="e">
        <f>Tabla13[[#This Row],[Importe de adjudicación (IVA INCLUIDO)]]</f>
        <v>#VALUE!</v>
      </c>
      <c r="W2085" s="137"/>
    </row>
    <row r="2086" spans="19:23">
      <c r="S2086" s="203" t="e">
        <f>Tabla13[[#This Row],[Título del contrato]]&amp;Tabla13[[#This Row],[Nº Expediente de la plataforma de contratación]]</f>
        <v>#VALUE!</v>
      </c>
      <c r="T2086" s="208" t="e">
        <f>Tabla13[[#This Row],[Nº Expediente de la plataforma de contratación]]</f>
        <v>#VALUE!</v>
      </c>
      <c r="U2086" s="134" t="e">
        <f>Tabla13[[#This Row],[Importe IVA ]]</f>
        <v>#VALUE!</v>
      </c>
      <c r="V2086" s="134" t="e">
        <f>Tabla13[[#This Row],[Importe de adjudicación (IVA INCLUIDO)]]</f>
        <v>#VALUE!</v>
      </c>
      <c r="W2086" s="137"/>
    </row>
    <row r="2087" spans="19:23">
      <c r="S2087" s="203" t="e">
        <f>Tabla13[[#This Row],[Título del contrato]]&amp;Tabla13[[#This Row],[Nº Expediente de la plataforma de contratación]]</f>
        <v>#VALUE!</v>
      </c>
      <c r="T2087" s="208" t="e">
        <f>Tabla13[[#This Row],[Nº Expediente de la plataforma de contratación]]</f>
        <v>#VALUE!</v>
      </c>
      <c r="U2087" s="134" t="e">
        <f>Tabla13[[#This Row],[Importe IVA ]]</f>
        <v>#VALUE!</v>
      </c>
      <c r="V2087" s="134" t="e">
        <f>Tabla13[[#This Row],[Importe de adjudicación (IVA INCLUIDO)]]</f>
        <v>#VALUE!</v>
      </c>
      <c r="W2087" s="137"/>
    </row>
    <row r="2088" spans="19:23">
      <c r="S2088" s="203" t="e">
        <f>Tabla13[[#This Row],[Título del contrato]]&amp;Tabla13[[#This Row],[Nº Expediente de la plataforma de contratación]]</f>
        <v>#VALUE!</v>
      </c>
      <c r="T2088" s="208" t="e">
        <f>Tabla13[[#This Row],[Nº Expediente de la plataforma de contratación]]</f>
        <v>#VALUE!</v>
      </c>
      <c r="U2088" s="134" t="e">
        <f>Tabla13[[#This Row],[Importe IVA ]]</f>
        <v>#VALUE!</v>
      </c>
      <c r="V2088" s="134" t="e">
        <f>Tabla13[[#This Row],[Importe de adjudicación (IVA INCLUIDO)]]</f>
        <v>#VALUE!</v>
      </c>
      <c r="W2088" s="137"/>
    </row>
    <row r="2089" spans="19:23">
      <c r="S2089" s="203" t="e">
        <f>Tabla13[[#This Row],[Título del contrato]]&amp;Tabla13[[#This Row],[Nº Expediente de la plataforma de contratación]]</f>
        <v>#VALUE!</v>
      </c>
      <c r="T2089" s="208" t="e">
        <f>Tabla13[[#This Row],[Nº Expediente de la plataforma de contratación]]</f>
        <v>#VALUE!</v>
      </c>
      <c r="U2089" s="134" t="e">
        <f>Tabla13[[#This Row],[Importe IVA ]]</f>
        <v>#VALUE!</v>
      </c>
      <c r="V2089" s="134" t="e">
        <f>Tabla13[[#This Row],[Importe de adjudicación (IVA INCLUIDO)]]</f>
        <v>#VALUE!</v>
      </c>
      <c r="W2089" s="137"/>
    </row>
    <row r="2090" spans="19:23">
      <c r="S2090" s="203" t="e">
        <f>Tabla13[[#This Row],[Título del contrato]]&amp;Tabla13[[#This Row],[Nº Expediente de la plataforma de contratación]]</f>
        <v>#VALUE!</v>
      </c>
      <c r="T2090" s="208" t="e">
        <f>Tabla13[[#This Row],[Nº Expediente de la plataforma de contratación]]</f>
        <v>#VALUE!</v>
      </c>
      <c r="U2090" s="134" t="e">
        <f>Tabla13[[#This Row],[Importe IVA ]]</f>
        <v>#VALUE!</v>
      </c>
      <c r="V2090" s="134" t="e">
        <f>Tabla13[[#This Row],[Importe de adjudicación (IVA INCLUIDO)]]</f>
        <v>#VALUE!</v>
      </c>
      <c r="W2090" s="137"/>
    </row>
    <row r="2091" spans="19:23">
      <c r="S2091" s="203" t="e">
        <f>Tabla13[[#This Row],[Título del contrato]]&amp;Tabla13[[#This Row],[Nº Expediente de la plataforma de contratación]]</f>
        <v>#VALUE!</v>
      </c>
      <c r="T2091" s="208" t="e">
        <f>Tabla13[[#This Row],[Nº Expediente de la plataforma de contratación]]</f>
        <v>#VALUE!</v>
      </c>
      <c r="U2091" s="134" t="e">
        <f>Tabla13[[#This Row],[Importe IVA ]]</f>
        <v>#VALUE!</v>
      </c>
      <c r="V2091" s="134" t="e">
        <f>Tabla13[[#This Row],[Importe de adjudicación (IVA INCLUIDO)]]</f>
        <v>#VALUE!</v>
      </c>
      <c r="W2091" s="137"/>
    </row>
    <row r="2092" spans="19:23">
      <c r="S2092" s="203" t="e">
        <f>Tabla13[[#This Row],[Título del contrato]]&amp;Tabla13[[#This Row],[Nº Expediente de la plataforma de contratación]]</f>
        <v>#VALUE!</v>
      </c>
      <c r="T2092" s="208" t="e">
        <f>Tabla13[[#This Row],[Nº Expediente de la plataforma de contratación]]</f>
        <v>#VALUE!</v>
      </c>
      <c r="U2092" s="134" t="e">
        <f>Tabla13[[#This Row],[Importe IVA ]]</f>
        <v>#VALUE!</v>
      </c>
      <c r="V2092" s="134" t="e">
        <f>Tabla13[[#This Row],[Importe de adjudicación (IVA INCLUIDO)]]</f>
        <v>#VALUE!</v>
      </c>
      <c r="W2092" s="137"/>
    </row>
    <row r="2093" spans="19:23">
      <c r="S2093" s="203" t="e">
        <f>Tabla13[[#This Row],[Título del contrato]]&amp;Tabla13[[#This Row],[Nº Expediente de la plataforma de contratación]]</f>
        <v>#VALUE!</v>
      </c>
      <c r="T2093" s="208" t="e">
        <f>Tabla13[[#This Row],[Nº Expediente de la plataforma de contratación]]</f>
        <v>#VALUE!</v>
      </c>
      <c r="U2093" s="134" t="e">
        <f>Tabla13[[#This Row],[Importe IVA ]]</f>
        <v>#VALUE!</v>
      </c>
      <c r="V2093" s="134" t="e">
        <f>Tabla13[[#This Row],[Importe de adjudicación (IVA INCLUIDO)]]</f>
        <v>#VALUE!</v>
      </c>
      <c r="W2093" s="137"/>
    </row>
    <row r="2094" spans="19:23">
      <c r="S2094" s="203" t="e">
        <f>Tabla13[[#This Row],[Título del contrato]]&amp;Tabla13[[#This Row],[Nº Expediente de la plataforma de contratación]]</f>
        <v>#VALUE!</v>
      </c>
      <c r="T2094" s="208" t="e">
        <f>Tabla13[[#This Row],[Nº Expediente de la plataforma de contratación]]</f>
        <v>#VALUE!</v>
      </c>
      <c r="U2094" s="134" t="e">
        <f>Tabla13[[#This Row],[Importe IVA ]]</f>
        <v>#VALUE!</v>
      </c>
      <c r="V2094" s="134" t="e">
        <f>Tabla13[[#This Row],[Importe de adjudicación (IVA INCLUIDO)]]</f>
        <v>#VALUE!</v>
      </c>
      <c r="W2094" s="137"/>
    </row>
    <row r="2095" spans="19:23">
      <c r="S2095" s="203" t="e">
        <f>Tabla13[[#This Row],[Título del contrato]]&amp;Tabla13[[#This Row],[Nº Expediente de la plataforma de contratación]]</f>
        <v>#VALUE!</v>
      </c>
      <c r="T2095" s="208" t="e">
        <f>Tabla13[[#This Row],[Nº Expediente de la plataforma de contratación]]</f>
        <v>#VALUE!</v>
      </c>
      <c r="U2095" s="134" t="e">
        <f>Tabla13[[#This Row],[Importe IVA ]]</f>
        <v>#VALUE!</v>
      </c>
      <c r="V2095" s="134" t="e">
        <f>Tabla13[[#This Row],[Importe de adjudicación (IVA INCLUIDO)]]</f>
        <v>#VALUE!</v>
      </c>
      <c r="W2095" s="137"/>
    </row>
    <row r="2096" spans="19:23">
      <c r="S2096" s="203" t="e">
        <f>Tabla13[[#This Row],[Título del contrato]]&amp;Tabla13[[#This Row],[Nº Expediente de la plataforma de contratación]]</f>
        <v>#VALUE!</v>
      </c>
      <c r="T2096" s="208" t="e">
        <f>Tabla13[[#This Row],[Nº Expediente de la plataforma de contratación]]</f>
        <v>#VALUE!</v>
      </c>
      <c r="U2096" s="134" t="e">
        <f>Tabla13[[#This Row],[Importe IVA ]]</f>
        <v>#VALUE!</v>
      </c>
      <c r="V2096" s="134" t="e">
        <f>Tabla13[[#This Row],[Importe de adjudicación (IVA INCLUIDO)]]</f>
        <v>#VALUE!</v>
      </c>
      <c r="W2096" s="137"/>
    </row>
    <row r="2097" spans="19:23">
      <c r="S2097" s="203" t="e">
        <f>Tabla13[[#This Row],[Título del contrato]]&amp;Tabla13[[#This Row],[Nº Expediente de la plataforma de contratación]]</f>
        <v>#VALUE!</v>
      </c>
      <c r="T2097" s="208" t="e">
        <f>Tabla13[[#This Row],[Nº Expediente de la plataforma de contratación]]</f>
        <v>#VALUE!</v>
      </c>
      <c r="U2097" s="134" t="e">
        <f>Tabla13[[#This Row],[Importe IVA ]]</f>
        <v>#VALUE!</v>
      </c>
      <c r="V2097" s="134" t="e">
        <f>Tabla13[[#This Row],[Importe de adjudicación (IVA INCLUIDO)]]</f>
        <v>#VALUE!</v>
      </c>
      <c r="W2097" s="137"/>
    </row>
    <row r="2098" spans="19:23">
      <c r="S2098" s="203" t="e">
        <f>Tabla13[[#This Row],[Título del contrato]]&amp;Tabla13[[#This Row],[Nº Expediente de la plataforma de contratación]]</f>
        <v>#VALUE!</v>
      </c>
      <c r="T2098" s="208" t="e">
        <f>Tabla13[[#This Row],[Nº Expediente de la plataforma de contratación]]</f>
        <v>#VALUE!</v>
      </c>
      <c r="U2098" s="134" t="e">
        <f>Tabla13[[#This Row],[Importe IVA ]]</f>
        <v>#VALUE!</v>
      </c>
      <c r="V2098" s="134" t="e">
        <f>Tabla13[[#This Row],[Importe de adjudicación (IVA INCLUIDO)]]</f>
        <v>#VALUE!</v>
      </c>
      <c r="W2098" s="137"/>
    </row>
    <row r="2099" spans="19:23">
      <c r="S2099" s="203" t="e">
        <f>Tabla13[[#This Row],[Título del contrato]]&amp;Tabla13[[#This Row],[Nº Expediente de la plataforma de contratación]]</f>
        <v>#VALUE!</v>
      </c>
      <c r="T2099" s="208" t="e">
        <f>Tabla13[[#This Row],[Nº Expediente de la plataforma de contratación]]</f>
        <v>#VALUE!</v>
      </c>
      <c r="U2099" s="134" t="e">
        <f>Tabla13[[#This Row],[Importe IVA ]]</f>
        <v>#VALUE!</v>
      </c>
      <c r="V2099" s="134" t="e">
        <f>Tabla13[[#This Row],[Importe de adjudicación (IVA INCLUIDO)]]</f>
        <v>#VALUE!</v>
      </c>
      <c r="W2099" s="137"/>
    </row>
    <row r="2100" spans="19:23">
      <c r="S2100" s="203" t="e">
        <f>Tabla13[[#This Row],[Título del contrato]]&amp;Tabla13[[#This Row],[Nº Expediente de la plataforma de contratación]]</f>
        <v>#VALUE!</v>
      </c>
      <c r="T2100" s="208" t="e">
        <f>Tabla13[[#This Row],[Nº Expediente de la plataforma de contratación]]</f>
        <v>#VALUE!</v>
      </c>
      <c r="U2100" s="134" t="e">
        <f>Tabla13[[#This Row],[Importe IVA ]]</f>
        <v>#VALUE!</v>
      </c>
      <c r="V2100" s="134" t="e">
        <f>Tabla13[[#This Row],[Importe de adjudicación (IVA INCLUIDO)]]</f>
        <v>#VALUE!</v>
      </c>
      <c r="W2100" s="137"/>
    </row>
    <row r="2101" spans="19:23">
      <c r="S2101" s="203" t="e">
        <f>Tabla13[[#This Row],[Título del contrato]]&amp;Tabla13[[#This Row],[Nº Expediente de la plataforma de contratación]]</f>
        <v>#VALUE!</v>
      </c>
      <c r="T2101" s="208" t="e">
        <f>Tabla13[[#This Row],[Nº Expediente de la plataforma de contratación]]</f>
        <v>#VALUE!</v>
      </c>
      <c r="U2101" s="134" t="e">
        <f>Tabla13[[#This Row],[Importe IVA ]]</f>
        <v>#VALUE!</v>
      </c>
      <c r="V2101" s="134" t="e">
        <f>Tabla13[[#This Row],[Importe de adjudicación (IVA INCLUIDO)]]</f>
        <v>#VALUE!</v>
      </c>
      <c r="W2101" s="137"/>
    </row>
    <row r="2102" spans="19:23">
      <c r="S2102" s="203" t="e">
        <f>Tabla13[[#This Row],[Título del contrato]]&amp;Tabla13[[#This Row],[Nº Expediente de la plataforma de contratación]]</f>
        <v>#VALUE!</v>
      </c>
      <c r="T2102" s="208" t="e">
        <f>Tabla13[[#This Row],[Nº Expediente de la plataforma de contratación]]</f>
        <v>#VALUE!</v>
      </c>
      <c r="U2102" s="134" t="e">
        <f>Tabla13[[#This Row],[Importe IVA ]]</f>
        <v>#VALUE!</v>
      </c>
      <c r="V2102" s="134" t="e">
        <f>Tabla13[[#This Row],[Importe de adjudicación (IVA INCLUIDO)]]</f>
        <v>#VALUE!</v>
      </c>
      <c r="W2102" s="137"/>
    </row>
    <row r="2103" spans="19:23">
      <c r="S2103" s="203" t="e">
        <f>Tabla13[[#This Row],[Título del contrato]]&amp;Tabla13[[#This Row],[Nº Expediente de la plataforma de contratación]]</f>
        <v>#VALUE!</v>
      </c>
      <c r="T2103" s="208" t="e">
        <f>Tabla13[[#This Row],[Nº Expediente de la plataforma de contratación]]</f>
        <v>#VALUE!</v>
      </c>
      <c r="U2103" s="134" t="e">
        <f>Tabla13[[#This Row],[Importe IVA ]]</f>
        <v>#VALUE!</v>
      </c>
      <c r="V2103" s="134" t="e">
        <f>Tabla13[[#This Row],[Importe de adjudicación (IVA INCLUIDO)]]</f>
        <v>#VALUE!</v>
      </c>
      <c r="W2103" s="137"/>
    </row>
    <row r="2104" spans="19:23">
      <c r="S2104" s="203" t="e">
        <f>Tabla13[[#This Row],[Título del contrato]]&amp;Tabla13[[#This Row],[Nº Expediente de la plataforma de contratación]]</f>
        <v>#VALUE!</v>
      </c>
      <c r="T2104" s="208" t="e">
        <f>Tabla13[[#This Row],[Nº Expediente de la plataforma de contratación]]</f>
        <v>#VALUE!</v>
      </c>
      <c r="U2104" s="134" t="e">
        <f>Tabla13[[#This Row],[Importe IVA ]]</f>
        <v>#VALUE!</v>
      </c>
      <c r="V2104" s="134" t="e">
        <f>Tabla13[[#This Row],[Importe de adjudicación (IVA INCLUIDO)]]</f>
        <v>#VALUE!</v>
      </c>
      <c r="W2104" s="137"/>
    </row>
    <row r="2105" spans="19:23">
      <c r="S2105" s="203" t="e">
        <f>Tabla13[[#This Row],[Título del contrato]]&amp;Tabla13[[#This Row],[Nº Expediente de la plataforma de contratación]]</f>
        <v>#VALUE!</v>
      </c>
      <c r="T2105" s="208" t="e">
        <f>Tabla13[[#This Row],[Nº Expediente de la plataforma de contratación]]</f>
        <v>#VALUE!</v>
      </c>
      <c r="U2105" s="134" t="e">
        <f>Tabla13[[#This Row],[Importe IVA ]]</f>
        <v>#VALUE!</v>
      </c>
      <c r="V2105" s="134" t="e">
        <f>Tabla13[[#This Row],[Importe de adjudicación (IVA INCLUIDO)]]</f>
        <v>#VALUE!</v>
      </c>
      <c r="W2105" s="137"/>
    </row>
    <row r="2106" spans="19:23">
      <c r="S2106" s="203" t="e">
        <f>Tabla13[[#This Row],[Título del contrato]]&amp;Tabla13[[#This Row],[Nº Expediente de la plataforma de contratación]]</f>
        <v>#VALUE!</v>
      </c>
      <c r="T2106" s="208" t="e">
        <f>Tabla13[[#This Row],[Nº Expediente de la plataforma de contratación]]</f>
        <v>#VALUE!</v>
      </c>
      <c r="U2106" s="134" t="e">
        <f>Tabla13[[#This Row],[Importe IVA ]]</f>
        <v>#VALUE!</v>
      </c>
      <c r="V2106" s="134" t="e">
        <f>Tabla13[[#This Row],[Importe de adjudicación (IVA INCLUIDO)]]</f>
        <v>#VALUE!</v>
      </c>
      <c r="W2106" s="137"/>
    </row>
    <row r="2107" spans="19:23">
      <c r="S2107" s="203" t="e">
        <f>Tabla13[[#This Row],[Título del contrato]]&amp;Tabla13[[#This Row],[Nº Expediente de la plataforma de contratación]]</f>
        <v>#VALUE!</v>
      </c>
      <c r="T2107" s="208" t="e">
        <f>Tabla13[[#This Row],[Nº Expediente de la plataforma de contratación]]</f>
        <v>#VALUE!</v>
      </c>
      <c r="U2107" s="134" t="e">
        <f>Tabla13[[#This Row],[Importe IVA ]]</f>
        <v>#VALUE!</v>
      </c>
      <c r="V2107" s="134" t="e">
        <f>Tabla13[[#This Row],[Importe de adjudicación (IVA INCLUIDO)]]</f>
        <v>#VALUE!</v>
      </c>
      <c r="W2107" s="137"/>
    </row>
    <row r="2108" spans="19:23">
      <c r="S2108" s="203" t="e">
        <f>Tabla13[[#This Row],[Título del contrato]]&amp;Tabla13[[#This Row],[Nº Expediente de la plataforma de contratación]]</f>
        <v>#VALUE!</v>
      </c>
      <c r="T2108" s="208" t="e">
        <f>Tabla13[[#This Row],[Nº Expediente de la plataforma de contratación]]</f>
        <v>#VALUE!</v>
      </c>
      <c r="U2108" s="134" t="e">
        <f>Tabla13[[#This Row],[Importe IVA ]]</f>
        <v>#VALUE!</v>
      </c>
      <c r="V2108" s="134" t="e">
        <f>Tabla13[[#This Row],[Importe de adjudicación (IVA INCLUIDO)]]</f>
        <v>#VALUE!</v>
      </c>
      <c r="W2108" s="137"/>
    </row>
    <row r="2109" spans="19:23">
      <c r="S2109" s="203" t="e">
        <f>Tabla13[[#This Row],[Título del contrato]]&amp;Tabla13[[#This Row],[Nº Expediente de la plataforma de contratación]]</f>
        <v>#VALUE!</v>
      </c>
      <c r="T2109" s="208" t="e">
        <f>Tabla13[[#This Row],[Nº Expediente de la plataforma de contratación]]</f>
        <v>#VALUE!</v>
      </c>
      <c r="U2109" s="134" t="e">
        <f>Tabla13[[#This Row],[Importe IVA ]]</f>
        <v>#VALUE!</v>
      </c>
      <c r="V2109" s="134" t="e">
        <f>Tabla13[[#This Row],[Importe de adjudicación (IVA INCLUIDO)]]</f>
        <v>#VALUE!</v>
      </c>
      <c r="W2109" s="137"/>
    </row>
    <row r="2110" spans="19:23">
      <c r="S2110" s="203" t="e">
        <f>Tabla13[[#This Row],[Título del contrato]]&amp;Tabla13[[#This Row],[Nº Expediente de la plataforma de contratación]]</f>
        <v>#VALUE!</v>
      </c>
      <c r="T2110" s="208" t="e">
        <f>Tabla13[[#This Row],[Nº Expediente de la plataforma de contratación]]</f>
        <v>#VALUE!</v>
      </c>
      <c r="U2110" s="134" t="e">
        <f>Tabla13[[#This Row],[Importe IVA ]]</f>
        <v>#VALUE!</v>
      </c>
      <c r="V2110" s="134" t="e">
        <f>Tabla13[[#This Row],[Importe de adjudicación (IVA INCLUIDO)]]</f>
        <v>#VALUE!</v>
      </c>
      <c r="W2110" s="137"/>
    </row>
    <row r="2111" spans="19:23">
      <c r="S2111" s="203" t="e">
        <f>Tabla13[[#This Row],[Título del contrato]]&amp;Tabla13[[#This Row],[Nº Expediente de la plataforma de contratación]]</f>
        <v>#VALUE!</v>
      </c>
      <c r="T2111" s="208" t="e">
        <f>Tabla13[[#This Row],[Nº Expediente de la plataforma de contratación]]</f>
        <v>#VALUE!</v>
      </c>
      <c r="U2111" s="134" t="e">
        <f>Tabla13[[#This Row],[Importe IVA ]]</f>
        <v>#VALUE!</v>
      </c>
      <c r="V2111" s="134" t="e">
        <f>Tabla13[[#This Row],[Importe de adjudicación (IVA INCLUIDO)]]</f>
        <v>#VALUE!</v>
      </c>
      <c r="W2111" s="137"/>
    </row>
    <row r="2112" spans="19:23">
      <c r="S2112" s="203" t="e">
        <f>Tabla13[[#This Row],[Título del contrato]]&amp;Tabla13[[#This Row],[Nº Expediente de la plataforma de contratación]]</f>
        <v>#VALUE!</v>
      </c>
      <c r="T2112" s="208" t="e">
        <f>Tabla13[[#This Row],[Nº Expediente de la plataforma de contratación]]</f>
        <v>#VALUE!</v>
      </c>
      <c r="U2112" s="134" t="e">
        <f>Tabla13[[#This Row],[Importe IVA ]]</f>
        <v>#VALUE!</v>
      </c>
      <c r="V2112" s="134" t="e">
        <f>Tabla13[[#This Row],[Importe de adjudicación (IVA INCLUIDO)]]</f>
        <v>#VALUE!</v>
      </c>
      <c r="W2112" s="137"/>
    </row>
    <row r="2113" spans="19:23">
      <c r="S2113" s="203" t="e">
        <f>Tabla13[[#This Row],[Título del contrato]]&amp;Tabla13[[#This Row],[Nº Expediente de la plataforma de contratación]]</f>
        <v>#VALUE!</v>
      </c>
      <c r="T2113" s="208" t="e">
        <f>Tabla13[[#This Row],[Nº Expediente de la plataforma de contratación]]</f>
        <v>#VALUE!</v>
      </c>
      <c r="U2113" s="134" t="e">
        <f>Tabla13[[#This Row],[Importe IVA ]]</f>
        <v>#VALUE!</v>
      </c>
      <c r="V2113" s="134" t="e">
        <f>Tabla13[[#This Row],[Importe de adjudicación (IVA INCLUIDO)]]</f>
        <v>#VALUE!</v>
      </c>
      <c r="W2113" s="137"/>
    </row>
    <row r="2114" spans="19:23">
      <c r="S2114" s="203" t="e">
        <f>Tabla13[[#This Row],[Título del contrato]]&amp;Tabla13[[#This Row],[Nº Expediente de la plataforma de contratación]]</f>
        <v>#VALUE!</v>
      </c>
      <c r="T2114" s="208" t="e">
        <f>Tabla13[[#This Row],[Nº Expediente de la plataforma de contratación]]</f>
        <v>#VALUE!</v>
      </c>
      <c r="U2114" s="134" t="e">
        <f>Tabla13[[#This Row],[Importe IVA ]]</f>
        <v>#VALUE!</v>
      </c>
      <c r="V2114" s="134" t="e">
        <f>Tabla13[[#This Row],[Importe de adjudicación (IVA INCLUIDO)]]</f>
        <v>#VALUE!</v>
      </c>
      <c r="W2114" s="137"/>
    </row>
    <row r="2115" spans="19:23">
      <c r="S2115" s="203" t="e">
        <f>Tabla13[[#This Row],[Título del contrato]]&amp;Tabla13[[#This Row],[Nº Expediente de la plataforma de contratación]]</f>
        <v>#VALUE!</v>
      </c>
      <c r="T2115" s="208" t="e">
        <f>Tabla13[[#This Row],[Nº Expediente de la plataforma de contratación]]</f>
        <v>#VALUE!</v>
      </c>
      <c r="U2115" s="134" t="e">
        <f>Tabla13[[#This Row],[Importe IVA ]]</f>
        <v>#VALUE!</v>
      </c>
      <c r="V2115" s="134" t="e">
        <f>Tabla13[[#This Row],[Importe de adjudicación (IVA INCLUIDO)]]</f>
        <v>#VALUE!</v>
      </c>
      <c r="W2115" s="137"/>
    </row>
    <row r="2116" spans="19:23">
      <c r="S2116" s="203" t="e">
        <f>Tabla13[[#This Row],[Título del contrato]]&amp;Tabla13[[#This Row],[Nº Expediente de la plataforma de contratación]]</f>
        <v>#VALUE!</v>
      </c>
      <c r="T2116" s="208" t="e">
        <f>Tabla13[[#This Row],[Nº Expediente de la plataforma de contratación]]</f>
        <v>#VALUE!</v>
      </c>
      <c r="U2116" s="134" t="e">
        <f>Tabla13[[#This Row],[Importe IVA ]]</f>
        <v>#VALUE!</v>
      </c>
      <c r="V2116" s="134" t="e">
        <f>Tabla13[[#This Row],[Importe de adjudicación (IVA INCLUIDO)]]</f>
        <v>#VALUE!</v>
      </c>
      <c r="W2116" s="137"/>
    </row>
    <row r="2117" spans="19:23">
      <c r="S2117" s="203" t="e">
        <f>Tabla13[[#This Row],[Título del contrato]]&amp;Tabla13[[#This Row],[Nº Expediente de la plataforma de contratación]]</f>
        <v>#VALUE!</v>
      </c>
      <c r="T2117" s="208" t="e">
        <f>Tabla13[[#This Row],[Nº Expediente de la plataforma de contratación]]</f>
        <v>#VALUE!</v>
      </c>
      <c r="U2117" s="134" t="e">
        <f>Tabla13[[#This Row],[Importe IVA ]]</f>
        <v>#VALUE!</v>
      </c>
      <c r="V2117" s="134" t="e">
        <f>Tabla13[[#This Row],[Importe de adjudicación (IVA INCLUIDO)]]</f>
        <v>#VALUE!</v>
      </c>
      <c r="W2117" s="137"/>
    </row>
    <row r="2118" spans="19:23">
      <c r="S2118" s="203" t="e">
        <f>Tabla13[[#This Row],[Título del contrato]]&amp;Tabla13[[#This Row],[Nº Expediente de la plataforma de contratación]]</f>
        <v>#VALUE!</v>
      </c>
      <c r="T2118" s="208" t="e">
        <f>Tabla13[[#This Row],[Nº Expediente de la plataforma de contratación]]</f>
        <v>#VALUE!</v>
      </c>
      <c r="U2118" s="134" t="e">
        <f>Tabla13[[#This Row],[Importe IVA ]]</f>
        <v>#VALUE!</v>
      </c>
      <c r="V2118" s="134" t="e">
        <f>Tabla13[[#This Row],[Importe de adjudicación (IVA INCLUIDO)]]</f>
        <v>#VALUE!</v>
      </c>
      <c r="W2118" s="137"/>
    </row>
    <row r="2119" spans="19:23">
      <c r="S2119" s="203" t="e">
        <f>Tabla13[[#This Row],[Título del contrato]]&amp;Tabla13[[#This Row],[Nº Expediente de la plataforma de contratación]]</f>
        <v>#VALUE!</v>
      </c>
      <c r="T2119" s="208" t="e">
        <f>Tabla13[[#This Row],[Nº Expediente de la plataforma de contratación]]</f>
        <v>#VALUE!</v>
      </c>
      <c r="U2119" s="134" t="e">
        <f>Tabla13[[#This Row],[Importe IVA ]]</f>
        <v>#VALUE!</v>
      </c>
      <c r="V2119" s="134" t="e">
        <f>Tabla13[[#This Row],[Importe de adjudicación (IVA INCLUIDO)]]</f>
        <v>#VALUE!</v>
      </c>
      <c r="W2119" s="137"/>
    </row>
    <row r="2120" spans="19:23">
      <c r="S2120" s="203" t="e">
        <f>Tabla13[[#This Row],[Título del contrato]]&amp;Tabla13[[#This Row],[Nº Expediente de la plataforma de contratación]]</f>
        <v>#VALUE!</v>
      </c>
      <c r="T2120" s="208" t="e">
        <f>Tabla13[[#This Row],[Nº Expediente de la plataforma de contratación]]</f>
        <v>#VALUE!</v>
      </c>
      <c r="U2120" s="134" t="e">
        <f>Tabla13[[#This Row],[Importe IVA ]]</f>
        <v>#VALUE!</v>
      </c>
      <c r="V2120" s="134" t="e">
        <f>Tabla13[[#This Row],[Importe de adjudicación (IVA INCLUIDO)]]</f>
        <v>#VALUE!</v>
      </c>
      <c r="W2120" s="137"/>
    </row>
    <row r="2121" spans="19:23">
      <c r="S2121" s="203" t="e">
        <f>Tabla13[[#This Row],[Título del contrato]]&amp;Tabla13[[#This Row],[Nº Expediente de la plataforma de contratación]]</f>
        <v>#VALUE!</v>
      </c>
      <c r="T2121" s="208" t="e">
        <f>Tabla13[[#This Row],[Nº Expediente de la plataforma de contratación]]</f>
        <v>#VALUE!</v>
      </c>
      <c r="U2121" s="134" t="e">
        <f>Tabla13[[#This Row],[Importe IVA ]]</f>
        <v>#VALUE!</v>
      </c>
      <c r="V2121" s="134" t="e">
        <f>Tabla13[[#This Row],[Importe de adjudicación (IVA INCLUIDO)]]</f>
        <v>#VALUE!</v>
      </c>
      <c r="W2121" s="137"/>
    </row>
    <row r="2122" spans="19:23">
      <c r="S2122" s="203" t="e">
        <f>Tabla13[[#This Row],[Título del contrato]]&amp;Tabla13[[#This Row],[Nº Expediente de la plataforma de contratación]]</f>
        <v>#VALUE!</v>
      </c>
      <c r="T2122" s="208" t="e">
        <f>Tabla13[[#This Row],[Nº Expediente de la plataforma de contratación]]</f>
        <v>#VALUE!</v>
      </c>
      <c r="U2122" s="134" t="e">
        <f>Tabla13[[#This Row],[Importe IVA ]]</f>
        <v>#VALUE!</v>
      </c>
      <c r="V2122" s="134" t="e">
        <f>Tabla13[[#This Row],[Importe de adjudicación (IVA INCLUIDO)]]</f>
        <v>#VALUE!</v>
      </c>
      <c r="W2122" s="137"/>
    </row>
    <row r="2123" spans="19:23">
      <c r="S2123" s="203" t="e">
        <f>Tabla13[[#This Row],[Título del contrato]]&amp;Tabla13[[#This Row],[Nº Expediente de la plataforma de contratación]]</f>
        <v>#VALUE!</v>
      </c>
      <c r="T2123" s="208" t="e">
        <f>Tabla13[[#This Row],[Nº Expediente de la plataforma de contratación]]</f>
        <v>#VALUE!</v>
      </c>
      <c r="U2123" s="134" t="e">
        <f>Tabla13[[#This Row],[Importe IVA ]]</f>
        <v>#VALUE!</v>
      </c>
      <c r="V2123" s="134" t="e">
        <f>Tabla13[[#This Row],[Importe de adjudicación (IVA INCLUIDO)]]</f>
        <v>#VALUE!</v>
      </c>
      <c r="W2123" s="137"/>
    </row>
    <row r="2124" spans="19:23">
      <c r="S2124" s="203" t="e">
        <f>Tabla13[[#This Row],[Título del contrato]]&amp;Tabla13[[#This Row],[Nº Expediente de la plataforma de contratación]]</f>
        <v>#VALUE!</v>
      </c>
      <c r="T2124" s="208" t="e">
        <f>Tabla13[[#This Row],[Nº Expediente de la plataforma de contratación]]</f>
        <v>#VALUE!</v>
      </c>
      <c r="U2124" s="134" t="e">
        <f>Tabla13[[#This Row],[Importe IVA ]]</f>
        <v>#VALUE!</v>
      </c>
      <c r="V2124" s="134" t="e">
        <f>Tabla13[[#This Row],[Importe de adjudicación (IVA INCLUIDO)]]</f>
        <v>#VALUE!</v>
      </c>
      <c r="W2124" s="137"/>
    </row>
    <row r="2125" spans="19:23">
      <c r="S2125" s="203" t="e">
        <f>Tabla13[[#This Row],[Título del contrato]]&amp;Tabla13[[#This Row],[Nº Expediente de la plataforma de contratación]]</f>
        <v>#VALUE!</v>
      </c>
      <c r="T2125" s="208" t="e">
        <f>Tabla13[[#This Row],[Nº Expediente de la plataforma de contratación]]</f>
        <v>#VALUE!</v>
      </c>
      <c r="U2125" s="134" t="e">
        <f>Tabla13[[#This Row],[Importe IVA ]]</f>
        <v>#VALUE!</v>
      </c>
      <c r="V2125" s="134" t="e">
        <f>Tabla13[[#This Row],[Importe de adjudicación (IVA INCLUIDO)]]</f>
        <v>#VALUE!</v>
      </c>
      <c r="W2125" s="137"/>
    </row>
    <row r="2126" spans="19:23">
      <c r="S2126" s="203" t="e">
        <f>Tabla13[[#This Row],[Título del contrato]]&amp;Tabla13[[#This Row],[Nº Expediente de la plataforma de contratación]]</f>
        <v>#VALUE!</v>
      </c>
      <c r="T2126" s="208" t="e">
        <f>Tabla13[[#This Row],[Nº Expediente de la plataforma de contratación]]</f>
        <v>#VALUE!</v>
      </c>
      <c r="U2126" s="134" t="e">
        <f>Tabla13[[#This Row],[Importe IVA ]]</f>
        <v>#VALUE!</v>
      </c>
      <c r="V2126" s="134" t="e">
        <f>Tabla13[[#This Row],[Importe de adjudicación (IVA INCLUIDO)]]</f>
        <v>#VALUE!</v>
      </c>
      <c r="W2126" s="137"/>
    </row>
    <row r="2127" spans="19:23">
      <c r="S2127" s="203" t="e">
        <f>Tabla13[[#This Row],[Título del contrato]]&amp;Tabla13[[#This Row],[Nº Expediente de la plataforma de contratación]]</f>
        <v>#VALUE!</v>
      </c>
      <c r="T2127" s="208" t="e">
        <f>Tabla13[[#This Row],[Nº Expediente de la plataforma de contratación]]</f>
        <v>#VALUE!</v>
      </c>
      <c r="U2127" s="134" t="e">
        <f>Tabla13[[#This Row],[Importe IVA ]]</f>
        <v>#VALUE!</v>
      </c>
      <c r="V2127" s="134" t="e">
        <f>Tabla13[[#This Row],[Importe de adjudicación (IVA INCLUIDO)]]</f>
        <v>#VALUE!</v>
      </c>
      <c r="W2127" s="137"/>
    </row>
    <row r="2128" spans="19:23">
      <c r="S2128" s="203" t="e">
        <f>Tabla13[[#This Row],[Título del contrato]]&amp;Tabla13[[#This Row],[Nº Expediente de la plataforma de contratación]]</f>
        <v>#VALUE!</v>
      </c>
      <c r="T2128" s="208" t="e">
        <f>Tabla13[[#This Row],[Nº Expediente de la plataforma de contratación]]</f>
        <v>#VALUE!</v>
      </c>
      <c r="U2128" s="134" t="e">
        <f>Tabla13[[#This Row],[Importe IVA ]]</f>
        <v>#VALUE!</v>
      </c>
      <c r="V2128" s="134" t="e">
        <f>Tabla13[[#This Row],[Importe de adjudicación (IVA INCLUIDO)]]</f>
        <v>#VALUE!</v>
      </c>
      <c r="W2128" s="137"/>
    </row>
    <row r="2129" spans="19:23">
      <c r="S2129" s="203" t="e">
        <f>Tabla13[[#This Row],[Título del contrato]]&amp;Tabla13[[#This Row],[Nº Expediente de la plataforma de contratación]]</f>
        <v>#VALUE!</v>
      </c>
      <c r="T2129" s="208" t="e">
        <f>Tabla13[[#This Row],[Nº Expediente de la plataforma de contratación]]</f>
        <v>#VALUE!</v>
      </c>
      <c r="U2129" s="134" t="e">
        <f>Tabla13[[#This Row],[Importe IVA ]]</f>
        <v>#VALUE!</v>
      </c>
      <c r="V2129" s="134" t="e">
        <f>Tabla13[[#This Row],[Importe de adjudicación (IVA INCLUIDO)]]</f>
        <v>#VALUE!</v>
      </c>
      <c r="W2129" s="137"/>
    </row>
    <row r="2130" spans="19:23">
      <c r="S2130" s="203" t="e">
        <f>Tabla13[[#This Row],[Título del contrato]]&amp;Tabla13[[#This Row],[Nº Expediente de la plataforma de contratación]]</f>
        <v>#VALUE!</v>
      </c>
      <c r="T2130" s="208" t="e">
        <f>Tabla13[[#This Row],[Nº Expediente de la plataforma de contratación]]</f>
        <v>#VALUE!</v>
      </c>
      <c r="U2130" s="134" t="e">
        <f>Tabla13[[#This Row],[Importe IVA ]]</f>
        <v>#VALUE!</v>
      </c>
      <c r="V2130" s="134" t="e">
        <f>Tabla13[[#This Row],[Importe de adjudicación (IVA INCLUIDO)]]</f>
        <v>#VALUE!</v>
      </c>
      <c r="W2130" s="137"/>
    </row>
    <row r="2131" spans="19:23">
      <c r="S2131" s="203" t="e">
        <f>Tabla13[[#This Row],[Título del contrato]]&amp;Tabla13[[#This Row],[Nº Expediente de la plataforma de contratación]]</f>
        <v>#VALUE!</v>
      </c>
      <c r="T2131" s="208" t="e">
        <f>Tabla13[[#This Row],[Nº Expediente de la plataforma de contratación]]</f>
        <v>#VALUE!</v>
      </c>
      <c r="U2131" s="134" t="e">
        <f>Tabla13[[#This Row],[Importe IVA ]]</f>
        <v>#VALUE!</v>
      </c>
      <c r="V2131" s="134" t="e">
        <f>Tabla13[[#This Row],[Importe de adjudicación (IVA INCLUIDO)]]</f>
        <v>#VALUE!</v>
      </c>
      <c r="W2131" s="137"/>
    </row>
    <row r="2132" spans="19:23">
      <c r="S2132" s="203" t="e">
        <f>Tabla13[[#This Row],[Título del contrato]]&amp;Tabla13[[#This Row],[Nº Expediente de la plataforma de contratación]]</f>
        <v>#VALUE!</v>
      </c>
      <c r="T2132" s="208" t="e">
        <f>Tabla13[[#This Row],[Nº Expediente de la plataforma de contratación]]</f>
        <v>#VALUE!</v>
      </c>
      <c r="U2132" s="134" t="e">
        <f>Tabla13[[#This Row],[Importe IVA ]]</f>
        <v>#VALUE!</v>
      </c>
      <c r="V2132" s="134" t="e">
        <f>Tabla13[[#This Row],[Importe de adjudicación (IVA INCLUIDO)]]</f>
        <v>#VALUE!</v>
      </c>
      <c r="W2132" s="137"/>
    </row>
    <row r="2133" spans="19:23">
      <c r="S2133" s="203" t="e">
        <f>Tabla13[[#This Row],[Título del contrato]]&amp;Tabla13[[#This Row],[Nº Expediente de la plataforma de contratación]]</f>
        <v>#VALUE!</v>
      </c>
      <c r="T2133" s="208" t="e">
        <f>Tabla13[[#This Row],[Nº Expediente de la plataforma de contratación]]</f>
        <v>#VALUE!</v>
      </c>
      <c r="U2133" s="134" t="e">
        <f>Tabla13[[#This Row],[Importe IVA ]]</f>
        <v>#VALUE!</v>
      </c>
      <c r="V2133" s="134" t="e">
        <f>Tabla13[[#This Row],[Importe de adjudicación (IVA INCLUIDO)]]</f>
        <v>#VALUE!</v>
      </c>
      <c r="W2133" s="137"/>
    </row>
    <row r="2134" spans="19:23">
      <c r="S2134" s="203" t="e">
        <f>Tabla13[[#This Row],[Título del contrato]]&amp;Tabla13[[#This Row],[Nº Expediente de la plataforma de contratación]]</f>
        <v>#VALUE!</v>
      </c>
      <c r="T2134" s="208" t="e">
        <f>Tabla13[[#This Row],[Nº Expediente de la plataforma de contratación]]</f>
        <v>#VALUE!</v>
      </c>
      <c r="U2134" s="134" t="e">
        <f>Tabla13[[#This Row],[Importe IVA ]]</f>
        <v>#VALUE!</v>
      </c>
      <c r="V2134" s="134" t="e">
        <f>Tabla13[[#This Row],[Importe de adjudicación (IVA INCLUIDO)]]</f>
        <v>#VALUE!</v>
      </c>
      <c r="W2134" s="137"/>
    </row>
    <row r="2135" spans="19:23">
      <c r="S2135" s="203" t="e">
        <f>Tabla13[[#This Row],[Título del contrato]]&amp;Tabla13[[#This Row],[Nº Expediente de la plataforma de contratación]]</f>
        <v>#VALUE!</v>
      </c>
      <c r="T2135" s="208" t="e">
        <f>Tabla13[[#This Row],[Nº Expediente de la plataforma de contratación]]</f>
        <v>#VALUE!</v>
      </c>
      <c r="U2135" s="134" t="e">
        <f>Tabla13[[#This Row],[Importe IVA ]]</f>
        <v>#VALUE!</v>
      </c>
      <c r="V2135" s="134" t="e">
        <f>Tabla13[[#This Row],[Importe de adjudicación (IVA INCLUIDO)]]</f>
        <v>#VALUE!</v>
      </c>
      <c r="W2135" s="137"/>
    </row>
    <row r="2136" spans="19:23">
      <c r="S2136" s="203" t="e">
        <f>Tabla13[[#This Row],[Título del contrato]]&amp;Tabla13[[#This Row],[Nº Expediente de la plataforma de contratación]]</f>
        <v>#VALUE!</v>
      </c>
      <c r="T2136" s="208" t="e">
        <f>Tabla13[[#This Row],[Nº Expediente de la plataforma de contratación]]</f>
        <v>#VALUE!</v>
      </c>
      <c r="U2136" s="134" t="e">
        <f>Tabla13[[#This Row],[Importe IVA ]]</f>
        <v>#VALUE!</v>
      </c>
      <c r="V2136" s="134" t="e">
        <f>Tabla13[[#This Row],[Importe de adjudicación (IVA INCLUIDO)]]</f>
        <v>#VALUE!</v>
      </c>
      <c r="W2136" s="137"/>
    </row>
    <row r="2137" spans="19:23">
      <c r="S2137" s="203" t="e">
        <f>Tabla13[[#This Row],[Título del contrato]]&amp;Tabla13[[#This Row],[Nº Expediente de la plataforma de contratación]]</f>
        <v>#VALUE!</v>
      </c>
      <c r="T2137" s="208" t="e">
        <f>Tabla13[[#This Row],[Nº Expediente de la plataforma de contratación]]</f>
        <v>#VALUE!</v>
      </c>
      <c r="U2137" s="134" t="e">
        <f>Tabla13[[#This Row],[Importe IVA ]]</f>
        <v>#VALUE!</v>
      </c>
      <c r="V2137" s="134" t="e">
        <f>Tabla13[[#This Row],[Importe de adjudicación (IVA INCLUIDO)]]</f>
        <v>#VALUE!</v>
      </c>
      <c r="W2137" s="137"/>
    </row>
    <row r="2138" spans="19:23">
      <c r="S2138" s="203" t="e">
        <f>Tabla13[[#This Row],[Título del contrato]]&amp;Tabla13[[#This Row],[Nº Expediente de la plataforma de contratación]]</f>
        <v>#VALUE!</v>
      </c>
      <c r="T2138" s="208" t="e">
        <f>Tabla13[[#This Row],[Nº Expediente de la plataforma de contratación]]</f>
        <v>#VALUE!</v>
      </c>
      <c r="U2138" s="134" t="e">
        <f>Tabla13[[#This Row],[Importe IVA ]]</f>
        <v>#VALUE!</v>
      </c>
      <c r="V2138" s="134" t="e">
        <f>Tabla13[[#This Row],[Importe de adjudicación (IVA INCLUIDO)]]</f>
        <v>#VALUE!</v>
      </c>
      <c r="W2138" s="137"/>
    </row>
    <row r="2139" spans="19:23">
      <c r="S2139" s="203" t="e">
        <f>Tabla13[[#This Row],[Título del contrato]]&amp;Tabla13[[#This Row],[Nº Expediente de la plataforma de contratación]]</f>
        <v>#VALUE!</v>
      </c>
      <c r="T2139" s="208" t="e">
        <f>Tabla13[[#This Row],[Nº Expediente de la plataforma de contratación]]</f>
        <v>#VALUE!</v>
      </c>
      <c r="U2139" s="134" t="e">
        <f>Tabla13[[#This Row],[Importe IVA ]]</f>
        <v>#VALUE!</v>
      </c>
      <c r="V2139" s="134" t="e">
        <f>Tabla13[[#This Row],[Importe de adjudicación (IVA INCLUIDO)]]</f>
        <v>#VALUE!</v>
      </c>
      <c r="W2139" s="137"/>
    </row>
    <row r="2140" spans="19:23">
      <c r="S2140" s="203" t="e">
        <f>Tabla13[[#This Row],[Título del contrato]]&amp;Tabla13[[#This Row],[Nº Expediente de la plataforma de contratación]]</f>
        <v>#VALUE!</v>
      </c>
      <c r="T2140" s="208" t="e">
        <f>Tabla13[[#This Row],[Nº Expediente de la plataforma de contratación]]</f>
        <v>#VALUE!</v>
      </c>
      <c r="U2140" s="134" t="e">
        <f>Tabla13[[#This Row],[Importe IVA ]]</f>
        <v>#VALUE!</v>
      </c>
      <c r="V2140" s="134" t="e">
        <f>Tabla13[[#This Row],[Importe de adjudicación (IVA INCLUIDO)]]</f>
        <v>#VALUE!</v>
      </c>
      <c r="W2140" s="137"/>
    </row>
    <row r="2141" spans="19:23">
      <c r="S2141" s="203" t="e">
        <f>Tabla13[[#This Row],[Título del contrato]]&amp;Tabla13[[#This Row],[Nº Expediente de la plataforma de contratación]]</f>
        <v>#VALUE!</v>
      </c>
      <c r="T2141" s="208" t="e">
        <f>Tabla13[[#This Row],[Nº Expediente de la plataforma de contratación]]</f>
        <v>#VALUE!</v>
      </c>
      <c r="U2141" s="134" t="e">
        <f>Tabla13[[#This Row],[Importe IVA ]]</f>
        <v>#VALUE!</v>
      </c>
      <c r="V2141" s="134" t="e">
        <f>Tabla13[[#This Row],[Importe de adjudicación (IVA INCLUIDO)]]</f>
        <v>#VALUE!</v>
      </c>
      <c r="W2141" s="137"/>
    </row>
    <row r="2142" spans="19:23">
      <c r="S2142" s="203" t="e">
        <f>Tabla13[[#This Row],[Título del contrato]]&amp;Tabla13[[#This Row],[Nº Expediente de la plataforma de contratación]]</f>
        <v>#VALUE!</v>
      </c>
      <c r="T2142" s="208" t="e">
        <f>Tabla13[[#This Row],[Nº Expediente de la plataforma de contratación]]</f>
        <v>#VALUE!</v>
      </c>
      <c r="U2142" s="134" t="e">
        <f>Tabla13[[#This Row],[Importe IVA ]]</f>
        <v>#VALUE!</v>
      </c>
      <c r="V2142" s="134" t="e">
        <f>Tabla13[[#This Row],[Importe de adjudicación (IVA INCLUIDO)]]</f>
        <v>#VALUE!</v>
      </c>
      <c r="W2142" s="137"/>
    </row>
    <row r="2143" spans="19:23">
      <c r="S2143" s="203" t="e">
        <f>Tabla13[[#This Row],[Título del contrato]]&amp;Tabla13[[#This Row],[Nº Expediente de la plataforma de contratación]]</f>
        <v>#VALUE!</v>
      </c>
      <c r="T2143" s="208" t="e">
        <f>Tabla13[[#This Row],[Nº Expediente de la plataforma de contratación]]</f>
        <v>#VALUE!</v>
      </c>
      <c r="U2143" s="134" t="e">
        <f>Tabla13[[#This Row],[Importe IVA ]]</f>
        <v>#VALUE!</v>
      </c>
      <c r="V2143" s="134" t="e">
        <f>Tabla13[[#This Row],[Importe de adjudicación (IVA INCLUIDO)]]</f>
        <v>#VALUE!</v>
      </c>
      <c r="W2143" s="137"/>
    </row>
    <row r="2144" spans="19:23">
      <c r="S2144" s="203" t="e">
        <f>Tabla13[[#This Row],[Título del contrato]]&amp;Tabla13[[#This Row],[Nº Expediente de la plataforma de contratación]]</f>
        <v>#VALUE!</v>
      </c>
      <c r="T2144" s="208" t="e">
        <f>Tabla13[[#This Row],[Nº Expediente de la plataforma de contratación]]</f>
        <v>#VALUE!</v>
      </c>
      <c r="U2144" s="134" t="e">
        <f>Tabla13[[#This Row],[Importe IVA ]]</f>
        <v>#VALUE!</v>
      </c>
      <c r="V2144" s="134" t="e">
        <f>Tabla13[[#This Row],[Importe de adjudicación (IVA INCLUIDO)]]</f>
        <v>#VALUE!</v>
      </c>
      <c r="W2144" s="137"/>
    </row>
    <row r="2145" spans="19:23">
      <c r="S2145" s="203" t="e">
        <f>Tabla13[[#This Row],[Título del contrato]]&amp;Tabla13[[#This Row],[Nº Expediente de la plataforma de contratación]]</f>
        <v>#VALUE!</v>
      </c>
      <c r="T2145" s="208" t="e">
        <f>Tabla13[[#This Row],[Nº Expediente de la plataforma de contratación]]</f>
        <v>#VALUE!</v>
      </c>
      <c r="U2145" s="134" t="e">
        <f>Tabla13[[#This Row],[Importe IVA ]]</f>
        <v>#VALUE!</v>
      </c>
      <c r="V2145" s="134" t="e">
        <f>Tabla13[[#This Row],[Importe de adjudicación (IVA INCLUIDO)]]</f>
        <v>#VALUE!</v>
      </c>
      <c r="W2145" s="137"/>
    </row>
    <row r="2146" spans="19:23">
      <c r="S2146" s="203" t="e">
        <f>Tabla13[[#This Row],[Título del contrato]]&amp;Tabla13[[#This Row],[Nº Expediente de la plataforma de contratación]]</f>
        <v>#VALUE!</v>
      </c>
      <c r="T2146" s="208" t="e">
        <f>Tabla13[[#This Row],[Nº Expediente de la plataforma de contratación]]</f>
        <v>#VALUE!</v>
      </c>
      <c r="U2146" s="134" t="e">
        <f>Tabla13[[#This Row],[Importe IVA ]]</f>
        <v>#VALUE!</v>
      </c>
      <c r="V2146" s="134" t="e">
        <f>Tabla13[[#This Row],[Importe de adjudicación (IVA INCLUIDO)]]</f>
        <v>#VALUE!</v>
      </c>
      <c r="W2146" s="137"/>
    </row>
    <row r="2147" spans="19:23">
      <c r="S2147" s="203" t="e">
        <f>Tabla13[[#This Row],[Título del contrato]]&amp;Tabla13[[#This Row],[Nº Expediente de la plataforma de contratación]]</f>
        <v>#VALUE!</v>
      </c>
      <c r="T2147" s="208" t="e">
        <f>Tabla13[[#This Row],[Nº Expediente de la plataforma de contratación]]</f>
        <v>#VALUE!</v>
      </c>
      <c r="U2147" s="134" t="e">
        <f>Tabla13[[#This Row],[Importe IVA ]]</f>
        <v>#VALUE!</v>
      </c>
      <c r="V2147" s="134" t="e">
        <f>Tabla13[[#This Row],[Importe de adjudicación (IVA INCLUIDO)]]</f>
        <v>#VALUE!</v>
      </c>
      <c r="W2147" s="137"/>
    </row>
    <row r="2148" spans="19:23">
      <c r="S2148" s="203" t="e">
        <f>Tabla13[[#This Row],[Título del contrato]]&amp;Tabla13[[#This Row],[Nº Expediente de la plataforma de contratación]]</f>
        <v>#VALUE!</v>
      </c>
      <c r="T2148" s="208" t="e">
        <f>Tabla13[[#This Row],[Nº Expediente de la plataforma de contratación]]</f>
        <v>#VALUE!</v>
      </c>
      <c r="U2148" s="134" t="e">
        <f>Tabla13[[#This Row],[Importe IVA ]]</f>
        <v>#VALUE!</v>
      </c>
      <c r="V2148" s="134" t="e">
        <f>Tabla13[[#This Row],[Importe de adjudicación (IVA INCLUIDO)]]</f>
        <v>#VALUE!</v>
      </c>
      <c r="W2148" s="137"/>
    </row>
    <row r="2149" spans="19:23">
      <c r="S2149" s="203" t="e">
        <f>Tabla13[[#This Row],[Título del contrato]]&amp;Tabla13[[#This Row],[Nº Expediente de la plataforma de contratación]]</f>
        <v>#VALUE!</v>
      </c>
      <c r="T2149" s="208" t="e">
        <f>Tabla13[[#This Row],[Nº Expediente de la plataforma de contratación]]</f>
        <v>#VALUE!</v>
      </c>
      <c r="U2149" s="134" t="e">
        <f>Tabla13[[#This Row],[Importe IVA ]]</f>
        <v>#VALUE!</v>
      </c>
      <c r="V2149" s="134" t="e">
        <f>Tabla13[[#This Row],[Importe de adjudicación (IVA INCLUIDO)]]</f>
        <v>#VALUE!</v>
      </c>
      <c r="W2149" s="137"/>
    </row>
    <row r="2150" spans="19:23">
      <c r="S2150" s="203" t="e">
        <f>Tabla13[[#This Row],[Título del contrato]]&amp;Tabla13[[#This Row],[Nº Expediente de la plataforma de contratación]]</f>
        <v>#VALUE!</v>
      </c>
      <c r="T2150" s="208" t="e">
        <f>Tabla13[[#This Row],[Nº Expediente de la plataforma de contratación]]</f>
        <v>#VALUE!</v>
      </c>
      <c r="U2150" s="134" t="e">
        <f>Tabla13[[#This Row],[Importe IVA ]]</f>
        <v>#VALUE!</v>
      </c>
      <c r="V2150" s="134" t="e">
        <f>Tabla13[[#This Row],[Importe de adjudicación (IVA INCLUIDO)]]</f>
        <v>#VALUE!</v>
      </c>
      <c r="W2150" s="137"/>
    </row>
    <row r="2151" spans="19:23">
      <c r="S2151" s="203" t="e">
        <f>Tabla13[[#This Row],[Título del contrato]]&amp;Tabla13[[#This Row],[Nº Expediente de la plataforma de contratación]]</f>
        <v>#VALUE!</v>
      </c>
      <c r="T2151" s="208" t="e">
        <f>Tabla13[[#This Row],[Nº Expediente de la plataforma de contratación]]</f>
        <v>#VALUE!</v>
      </c>
      <c r="U2151" s="134" t="e">
        <f>Tabla13[[#This Row],[Importe IVA ]]</f>
        <v>#VALUE!</v>
      </c>
      <c r="V2151" s="134" t="e">
        <f>Tabla13[[#This Row],[Importe de adjudicación (IVA INCLUIDO)]]</f>
        <v>#VALUE!</v>
      </c>
      <c r="W2151" s="137"/>
    </row>
    <row r="2152" spans="19:23">
      <c r="S2152" s="203" t="e">
        <f>Tabla13[[#This Row],[Título del contrato]]&amp;Tabla13[[#This Row],[Nº Expediente de la plataforma de contratación]]</f>
        <v>#VALUE!</v>
      </c>
      <c r="T2152" s="208" t="e">
        <f>Tabla13[[#This Row],[Nº Expediente de la plataforma de contratación]]</f>
        <v>#VALUE!</v>
      </c>
      <c r="U2152" s="134" t="e">
        <f>Tabla13[[#This Row],[Importe IVA ]]</f>
        <v>#VALUE!</v>
      </c>
      <c r="V2152" s="134" t="e">
        <f>Tabla13[[#This Row],[Importe de adjudicación (IVA INCLUIDO)]]</f>
        <v>#VALUE!</v>
      </c>
      <c r="W2152" s="137"/>
    </row>
    <row r="2153" spans="19:23">
      <c r="S2153" s="203" t="e">
        <f>Tabla13[[#This Row],[Título del contrato]]&amp;Tabla13[[#This Row],[Nº Expediente de la plataforma de contratación]]</f>
        <v>#VALUE!</v>
      </c>
      <c r="T2153" s="208" t="e">
        <f>Tabla13[[#This Row],[Nº Expediente de la plataforma de contratación]]</f>
        <v>#VALUE!</v>
      </c>
      <c r="U2153" s="134" t="e">
        <f>Tabla13[[#This Row],[Importe IVA ]]</f>
        <v>#VALUE!</v>
      </c>
      <c r="V2153" s="134" t="e">
        <f>Tabla13[[#This Row],[Importe de adjudicación (IVA INCLUIDO)]]</f>
        <v>#VALUE!</v>
      </c>
      <c r="W2153" s="137"/>
    </row>
    <row r="2154" spans="19:23">
      <c r="S2154" s="203" t="e">
        <f>Tabla13[[#This Row],[Título del contrato]]&amp;Tabla13[[#This Row],[Nº Expediente de la plataforma de contratación]]</f>
        <v>#VALUE!</v>
      </c>
      <c r="T2154" s="208" t="e">
        <f>Tabla13[[#This Row],[Nº Expediente de la plataforma de contratación]]</f>
        <v>#VALUE!</v>
      </c>
      <c r="U2154" s="134" t="e">
        <f>Tabla13[[#This Row],[Importe IVA ]]</f>
        <v>#VALUE!</v>
      </c>
      <c r="V2154" s="134" t="e">
        <f>Tabla13[[#This Row],[Importe de adjudicación (IVA INCLUIDO)]]</f>
        <v>#VALUE!</v>
      </c>
      <c r="W2154" s="137"/>
    </row>
    <row r="2155" spans="19:23">
      <c r="S2155" s="203" t="e">
        <f>Tabla13[[#This Row],[Título del contrato]]&amp;Tabla13[[#This Row],[Nº Expediente de la plataforma de contratación]]</f>
        <v>#VALUE!</v>
      </c>
      <c r="T2155" s="208" t="e">
        <f>Tabla13[[#This Row],[Nº Expediente de la plataforma de contratación]]</f>
        <v>#VALUE!</v>
      </c>
      <c r="U2155" s="134" t="e">
        <f>Tabla13[[#This Row],[Importe IVA ]]</f>
        <v>#VALUE!</v>
      </c>
      <c r="V2155" s="134" t="e">
        <f>Tabla13[[#This Row],[Importe de adjudicación (IVA INCLUIDO)]]</f>
        <v>#VALUE!</v>
      </c>
      <c r="W2155" s="137"/>
    </row>
    <row r="2156" spans="19:23">
      <c r="S2156" s="203" t="e">
        <f>Tabla13[[#This Row],[Título del contrato]]&amp;Tabla13[[#This Row],[Nº Expediente de la plataforma de contratación]]</f>
        <v>#VALUE!</v>
      </c>
      <c r="T2156" s="208" t="e">
        <f>Tabla13[[#This Row],[Nº Expediente de la plataforma de contratación]]</f>
        <v>#VALUE!</v>
      </c>
      <c r="U2156" s="134" t="e">
        <f>Tabla13[[#This Row],[Importe IVA ]]</f>
        <v>#VALUE!</v>
      </c>
      <c r="V2156" s="134" t="e">
        <f>Tabla13[[#This Row],[Importe de adjudicación (IVA INCLUIDO)]]</f>
        <v>#VALUE!</v>
      </c>
      <c r="W2156" s="137"/>
    </row>
    <row r="2157" spans="19:23">
      <c r="S2157" s="203" t="e">
        <f>Tabla13[[#This Row],[Título del contrato]]&amp;Tabla13[[#This Row],[Nº Expediente de la plataforma de contratación]]</f>
        <v>#VALUE!</v>
      </c>
      <c r="T2157" s="208" t="e">
        <f>Tabla13[[#This Row],[Nº Expediente de la plataforma de contratación]]</f>
        <v>#VALUE!</v>
      </c>
      <c r="U2157" s="134" t="e">
        <f>Tabla13[[#This Row],[Importe IVA ]]</f>
        <v>#VALUE!</v>
      </c>
      <c r="V2157" s="134" t="e">
        <f>Tabla13[[#This Row],[Importe de adjudicación (IVA INCLUIDO)]]</f>
        <v>#VALUE!</v>
      </c>
      <c r="W2157" s="137"/>
    </row>
    <row r="2158" spans="19:23">
      <c r="S2158" s="203" t="e">
        <f>Tabla13[[#This Row],[Título del contrato]]&amp;Tabla13[[#This Row],[Nº Expediente de la plataforma de contratación]]</f>
        <v>#VALUE!</v>
      </c>
      <c r="T2158" s="208" t="e">
        <f>Tabla13[[#This Row],[Nº Expediente de la plataforma de contratación]]</f>
        <v>#VALUE!</v>
      </c>
      <c r="U2158" s="134" t="e">
        <f>Tabla13[[#This Row],[Importe IVA ]]</f>
        <v>#VALUE!</v>
      </c>
      <c r="V2158" s="134" t="e">
        <f>Tabla13[[#This Row],[Importe de adjudicación (IVA INCLUIDO)]]</f>
        <v>#VALUE!</v>
      </c>
      <c r="W2158" s="137"/>
    </row>
    <row r="2159" spans="19:23">
      <c r="S2159" s="203" t="e">
        <f>Tabla13[[#This Row],[Título del contrato]]&amp;Tabla13[[#This Row],[Nº Expediente de la plataforma de contratación]]</f>
        <v>#VALUE!</v>
      </c>
      <c r="T2159" s="208" t="e">
        <f>Tabla13[[#This Row],[Nº Expediente de la plataforma de contratación]]</f>
        <v>#VALUE!</v>
      </c>
      <c r="U2159" s="134" t="e">
        <f>Tabla13[[#This Row],[Importe IVA ]]</f>
        <v>#VALUE!</v>
      </c>
      <c r="V2159" s="134" t="e">
        <f>Tabla13[[#This Row],[Importe de adjudicación (IVA INCLUIDO)]]</f>
        <v>#VALUE!</v>
      </c>
      <c r="W2159" s="137"/>
    </row>
    <row r="2160" spans="19:23">
      <c r="S2160" s="203" t="e">
        <f>Tabla13[[#This Row],[Título del contrato]]&amp;Tabla13[[#This Row],[Nº Expediente de la plataforma de contratación]]</f>
        <v>#VALUE!</v>
      </c>
      <c r="T2160" s="208" t="e">
        <f>Tabla13[[#This Row],[Nº Expediente de la plataforma de contratación]]</f>
        <v>#VALUE!</v>
      </c>
      <c r="U2160" s="134" t="e">
        <f>Tabla13[[#This Row],[Importe IVA ]]</f>
        <v>#VALUE!</v>
      </c>
      <c r="V2160" s="134" t="e">
        <f>Tabla13[[#This Row],[Importe de adjudicación (IVA INCLUIDO)]]</f>
        <v>#VALUE!</v>
      </c>
      <c r="W2160" s="137"/>
    </row>
    <row r="2161" spans="19:23">
      <c r="S2161" s="203" t="e">
        <f>Tabla13[[#This Row],[Título del contrato]]&amp;Tabla13[[#This Row],[Nº Expediente de la plataforma de contratación]]</f>
        <v>#VALUE!</v>
      </c>
      <c r="T2161" s="208" t="e">
        <f>Tabla13[[#This Row],[Nº Expediente de la plataforma de contratación]]</f>
        <v>#VALUE!</v>
      </c>
      <c r="U2161" s="134" t="e">
        <f>Tabla13[[#This Row],[Importe IVA ]]</f>
        <v>#VALUE!</v>
      </c>
      <c r="V2161" s="134" t="e">
        <f>Tabla13[[#This Row],[Importe de adjudicación (IVA INCLUIDO)]]</f>
        <v>#VALUE!</v>
      </c>
      <c r="W2161" s="137"/>
    </row>
    <row r="2162" spans="19:23">
      <c r="S2162" s="203" t="e">
        <f>Tabla13[[#This Row],[Título del contrato]]&amp;Tabla13[[#This Row],[Nº Expediente de la plataforma de contratación]]</f>
        <v>#VALUE!</v>
      </c>
      <c r="T2162" s="208" t="e">
        <f>Tabla13[[#This Row],[Nº Expediente de la plataforma de contratación]]</f>
        <v>#VALUE!</v>
      </c>
      <c r="U2162" s="134" t="e">
        <f>Tabla13[[#This Row],[Importe IVA ]]</f>
        <v>#VALUE!</v>
      </c>
      <c r="V2162" s="134" t="e">
        <f>Tabla13[[#This Row],[Importe de adjudicación (IVA INCLUIDO)]]</f>
        <v>#VALUE!</v>
      </c>
      <c r="W2162" s="137"/>
    </row>
    <row r="2163" spans="19:23">
      <c r="S2163" s="203" t="e">
        <f>Tabla13[[#This Row],[Título del contrato]]&amp;Tabla13[[#This Row],[Nº Expediente de la plataforma de contratación]]</f>
        <v>#VALUE!</v>
      </c>
      <c r="T2163" s="208" t="e">
        <f>Tabla13[[#This Row],[Nº Expediente de la plataforma de contratación]]</f>
        <v>#VALUE!</v>
      </c>
      <c r="U2163" s="134" t="e">
        <f>Tabla13[[#This Row],[Importe IVA ]]</f>
        <v>#VALUE!</v>
      </c>
      <c r="V2163" s="134" t="e">
        <f>Tabla13[[#This Row],[Importe de adjudicación (IVA INCLUIDO)]]</f>
        <v>#VALUE!</v>
      </c>
      <c r="W2163" s="137"/>
    </row>
    <row r="2164" spans="19:23">
      <c r="S2164" s="203" t="e">
        <f>Tabla13[[#This Row],[Título del contrato]]&amp;Tabla13[[#This Row],[Nº Expediente de la plataforma de contratación]]</f>
        <v>#VALUE!</v>
      </c>
      <c r="T2164" s="208" t="e">
        <f>Tabla13[[#This Row],[Nº Expediente de la plataforma de contratación]]</f>
        <v>#VALUE!</v>
      </c>
      <c r="U2164" s="134" t="e">
        <f>Tabla13[[#This Row],[Importe IVA ]]</f>
        <v>#VALUE!</v>
      </c>
      <c r="V2164" s="134" t="e">
        <f>Tabla13[[#This Row],[Importe de adjudicación (IVA INCLUIDO)]]</f>
        <v>#VALUE!</v>
      </c>
      <c r="W2164" s="137"/>
    </row>
    <row r="2165" spans="19:23">
      <c r="S2165" s="203" t="e">
        <f>Tabla13[[#This Row],[Título del contrato]]&amp;Tabla13[[#This Row],[Nº Expediente de la plataforma de contratación]]</f>
        <v>#VALUE!</v>
      </c>
      <c r="T2165" s="208" t="e">
        <f>Tabla13[[#This Row],[Nº Expediente de la plataforma de contratación]]</f>
        <v>#VALUE!</v>
      </c>
      <c r="U2165" s="134" t="e">
        <f>Tabla13[[#This Row],[Importe IVA ]]</f>
        <v>#VALUE!</v>
      </c>
      <c r="V2165" s="134" t="e">
        <f>Tabla13[[#This Row],[Importe de adjudicación (IVA INCLUIDO)]]</f>
        <v>#VALUE!</v>
      </c>
      <c r="W2165" s="137"/>
    </row>
    <row r="2166" spans="19:23">
      <c r="S2166" s="203" t="e">
        <f>Tabla13[[#This Row],[Título del contrato]]&amp;Tabla13[[#This Row],[Nº Expediente de la plataforma de contratación]]</f>
        <v>#VALUE!</v>
      </c>
      <c r="T2166" s="208" t="e">
        <f>Tabla13[[#This Row],[Nº Expediente de la plataforma de contratación]]</f>
        <v>#VALUE!</v>
      </c>
      <c r="U2166" s="134" t="e">
        <f>Tabla13[[#This Row],[Importe IVA ]]</f>
        <v>#VALUE!</v>
      </c>
      <c r="V2166" s="134" t="e">
        <f>Tabla13[[#This Row],[Importe de adjudicación (IVA INCLUIDO)]]</f>
        <v>#VALUE!</v>
      </c>
      <c r="W2166" s="137"/>
    </row>
    <row r="2167" spans="19:23">
      <c r="S2167" s="203" t="e">
        <f>Tabla13[[#This Row],[Título del contrato]]&amp;Tabla13[[#This Row],[Nº Expediente de la plataforma de contratación]]</f>
        <v>#VALUE!</v>
      </c>
      <c r="T2167" s="208" t="e">
        <f>Tabla13[[#This Row],[Nº Expediente de la plataforma de contratación]]</f>
        <v>#VALUE!</v>
      </c>
      <c r="U2167" s="134" t="e">
        <f>Tabla13[[#This Row],[Importe IVA ]]</f>
        <v>#VALUE!</v>
      </c>
      <c r="V2167" s="134" t="e">
        <f>Tabla13[[#This Row],[Importe de adjudicación (IVA INCLUIDO)]]</f>
        <v>#VALUE!</v>
      </c>
      <c r="W2167" s="137"/>
    </row>
    <row r="2168" spans="19:23">
      <c r="S2168" s="203" t="e">
        <f>Tabla13[[#This Row],[Título del contrato]]&amp;Tabla13[[#This Row],[Nº Expediente de la plataforma de contratación]]</f>
        <v>#VALUE!</v>
      </c>
      <c r="T2168" s="208" t="e">
        <f>Tabla13[[#This Row],[Nº Expediente de la plataforma de contratación]]</f>
        <v>#VALUE!</v>
      </c>
      <c r="U2168" s="134" t="e">
        <f>Tabla13[[#This Row],[Importe IVA ]]</f>
        <v>#VALUE!</v>
      </c>
      <c r="V2168" s="134" t="e">
        <f>Tabla13[[#This Row],[Importe de adjudicación (IVA INCLUIDO)]]</f>
        <v>#VALUE!</v>
      </c>
      <c r="W2168" s="137"/>
    </row>
    <row r="2169" spans="19:23">
      <c r="S2169" s="203" t="e">
        <f>Tabla13[[#This Row],[Título del contrato]]&amp;Tabla13[[#This Row],[Nº Expediente de la plataforma de contratación]]</f>
        <v>#VALUE!</v>
      </c>
      <c r="T2169" s="208" t="e">
        <f>Tabla13[[#This Row],[Nº Expediente de la plataforma de contratación]]</f>
        <v>#VALUE!</v>
      </c>
      <c r="U2169" s="134" t="e">
        <f>Tabla13[[#This Row],[Importe IVA ]]</f>
        <v>#VALUE!</v>
      </c>
      <c r="V2169" s="134" t="e">
        <f>Tabla13[[#This Row],[Importe de adjudicación (IVA INCLUIDO)]]</f>
        <v>#VALUE!</v>
      </c>
      <c r="W2169" s="137"/>
    </row>
    <row r="2170" spans="19:23">
      <c r="S2170" s="203" t="e">
        <f>Tabla13[[#This Row],[Título del contrato]]&amp;Tabla13[[#This Row],[Nº Expediente de la plataforma de contratación]]</f>
        <v>#VALUE!</v>
      </c>
      <c r="T2170" s="208" t="e">
        <f>Tabla13[[#This Row],[Nº Expediente de la plataforma de contratación]]</f>
        <v>#VALUE!</v>
      </c>
      <c r="U2170" s="134" t="e">
        <f>Tabla13[[#This Row],[Importe IVA ]]</f>
        <v>#VALUE!</v>
      </c>
      <c r="V2170" s="134" t="e">
        <f>Tabla13[[#This Row],[Importe de adjudicación (IVA INCLUIDO)]]</f>
        <v>#VALUE!</v>
      </c>
      <c r="W2170" s="137"/>
    </row>
    <row r="2171" spans="19:23">
      <c r="S2171" s="203" t="e">
        <f>Tabla13[[#This Row],[Título del contrato]]&amp;Tabla13[[#This Row],[Nº Expediente de la plataforma de contratación]]</f>
        <v>#VALUE!</v>
      </c>
      <c r="T2171" s="208" t="e">
        <f>Tabla13[[#This Row],[Nº Expediente de la plataforma de contratación]]</f>
        <v>#VALUE!</v>
      </c>
      <c r="U2171" s="134" t="e">
        <f>Tabla13[[#This Row],[Importe IVA ]]</f>
        <v>#VALUE!</v>
      </c>
      <c r="V2171" s="134" t="e">
        <f>Tabla13[[#This Row],[Importe de adjudicación (IVA INCLUIDO)]]</f>
        <v>#VALUE!</v>
      </c>
      <c r="W2171" s="137"/>
    </row>
    <row r="2172" spans="19:23">
      <c r="S2172" s="203" t="e">
        <f>Tabla13[[#This Row],[Título del contrato]]&amp;Tabla13[[#This Row],[Nº Expediente de la plataforma de contratación]]</f>
        <v>#VALUE!</v>
      </c>
      <c r="T2172" s="208" t="e">
        <f>Tabla13[[#This Row],[Nº Expediente de la plataforma de contratación]]</f>
        <v>#VALUE!</v>
      </c>
      <c r="U2172" s="134" t="e">
        <f>Tabla13[[#This Row],[Importe IVA ]]</f>
        <v>#VALUE!</v>
      </c>
      <c r="V2172" s="134" t="e">
        <f>Tabla13[[#This Row],[Importe de adjudicación (IVA INCLUIDO)]]</f>
        <v>#VALUE!</v>
      </c>
      <c r="W2172" s="137"/>
    </row>
    <row r="2173" spans="19:23">
      <c r="S2173" s="203" t="e">
        <f>Tabla13[[#This Row],[Título del contrato]]&amp;Tabla13[[#This Row],[Nº Expediente de la plataforma de contratación]]</f>
        <v>#VALUE!</v>
      </c>
      <c r="T2173" s="208" t="e">
        <f>Tabla13[[#This Row],[Nº Expediente de la plataforma de contratación]]</f>
        <v>#VALUE!</v>
      </c>
      <c r="U2173" s="134" t="e">
        <f>Tabla13[[#This Row],[Importe IVA ]]</f>
        <v>#VALUE!</v>
      </c>
      <c r="V2173" s="134" t="e">
        <f>Tabla13[[#This Row],[Importe de adjudicación (IVA INCLUIDO)]]</f>
        <v>#VALUE!</v>
      </c>
      <c r="W2173" s="137"/>
    </row>
    <row r="2174" spans="19:23">
      <c r="S2174" s="203" t="e">
        <f>Tabla13[[#This Row],[Título del contrato]]&amp;Tabla13[[#This Row],[Nº Expediente de la plataforma de contratación]]</f>
        <v>#VALUE!</v>
      </c>
      <c r="T2174" s="208" t="e">
        <f>Tabla13[[#This Row],[Nº Expediente de la plataforma de contratación]]</f>
        <v>#VALUE!</v>
      </c>
      <c r="U2174" s="134" t="e">
        <f>Tabla13[[#This Row],[Importe IVA ]]</f>
        <v>#VALUE!</v>
      </c>
      <c r="V2174" s="134" t="e">
        <f>Tabla13[[#This Row],[Importe de adjudicación (IVA INCLUIDO)]]</f>
        <v>#VALUE!</v>
      </c>
      <c r="W2174" s="137"/>
    </row>
    <row r="2175" spans="19:23">
      <c r="S2175" s="203" t="e">
        <f>Tabla13[[#This Row],[Título del contrato]]&amp;Tabla13[[#This Row],[Nº Expediente de la plataforma de contratación]]</f>
        <v>#VALUE!</v>
      </c>
      <c r="T2175" s="208" t="e">
        <f>Tabla13[[#This Row],[Nº Expediente de la plataforma de contratación]]</f>
        <v>#VALUE!</v>
      </c>
      <c r="U2175" s="134" t="e">
        <f>Tabla13[[#This Row],[Importe IVA ]]</f>
        <v>#VALUE!</v>
      </c>
      <c r="V2175" s="134" t="e">
        <f>Tabla13[[#This Row],[Importe de adjudicación (IVA INCLUIDO)]]</f>
        <v>#VALUE!</v>
      </c>
      <c r="W2175" s="137"/>
    </row>
    <row r="2176" spans="19:23">
      <c r="S2176" s="203" t="e">
        <f>Tabla13[[#This Row],[Título del contrato]]&amp;Tabla13[[#This Row],[Nº Expediente de la plataforma de contratación]]</f>
        <v>#VALUE!</v>
      </c>
      <c r="T2176" s="208" t="e">
        <f>Tabla13[[#This Row],[Nº Expediente de la plataforma de contratación]]</f>
        <v>#VALUE!</v>
      </c>
      <c r="U2176" s="134" t="e">
        <f>Tabla13[[#This Row],[Importe IVA ]]</f>
        <v>#VALUE!</v>
      </c>
      <c r="V2176" s="134" t="e">
        <f>Tabla13[[#This Row],[Importe de adjudicación (IVA INCLUIDO)]]</f>
        <v>#VALUE!</v>
      </c>
      <c r="W2176" s="137"/>
    </row>
    <row r="2177" spans="19:23">
      <c r="S2177" s="203" t="e">
        <f>Tabla13[[#This Row],[Título del contrato]]&amp;Tabla13[[#This Row],[Nº Expediente de la plataforma de contratación]]</f>
        <v>#VALUE!</v>
      </c>
      <c r="T2177" s="208" t="e">
        <f>Tabla13[[#This Row],[Nº Expediente de la plataforma de contratación]]</f>
        <v>#VALUE!</v>
      </c>
      <c r="U2177" s="134" t="e">
        <f>Tabla13[[#This Row],[Importe IVA ]]</f>
        <v>#VALUE!</v>
      </c>
      <c r="V2177" s="134" t="e">
        <f>Tabla13[[#This Row],[Importe de adjudicación (IVA INCLUIDO)]]</f>
        <v>#VALUE!</v>
      </c>
      <c r="W2177" s="137"/>
    </row>
    <row r="2178" spans="19:23">
      <c r="S2178" s="203" t="e">
        <f>Tabla13[[#This Row],[Título del contrato]]&amp;Tabla13[[#This Row],[Nº Expediente de la plataforma de contratación]]</f>
        <v>#VALUE!</v>
      </c>
      <c r="T2178" s="208" t="e">
        <f>Tabla13[[#This Row],[Nº Expediente de la plataforma de contratación]]</f>
        <v>#VALUE!</v>
      </c>
      <c r="U2178" s="134" t="e">
        <f>Tabla13[[#This Row],[Importe IVA ]]</f>
        <v>#VALUE!</v>
      </c>
      <c r="V2178" s="134" t="e">
        <f>Tabla13[[#This Row],[Importe de adjudicación (IVA INCLUIDO)]]</f>
        <v>#VALUE!</v>
      </c>
      <c r="W2178" s="137"/>
    </row>
    <row r="2179" spans="19:23">
      <c r="S2179" s="203" t="e">
        <f>Tabla13[[#This Row],[Título del contrato]]&amp;Tabla13[[#This Row],[Nº Expediente de la plataforma de contratación]]</f>
        <v>#VALUE!</v>
      </c>
      <c r="T2179" s="208" t="e">
        <f>Tabla13[[#This Row],[Nº Expediente de la plataforma de contratación]]</f>
        <v>#VALUE!</v>
      </c>
      <c r="U2179" s="134" t="e">
        <f>Tabla13[[#This Row],[Importe IVA ]]</f>
        <v>#VALUE!</v>
      </c>
      <c r="V2179" s="134" t="e">
        <f>Tabla13[[#This Row],[Importe de adjudicación (IVA INCLUIDO)]]</f>
        <v>#VALUE!</v>
      </c>
      <c r="W2179" s="137"/>
    </row>
    <row r="2180" spans="19:23">
      <c r="S2180" s="203" t="e">
        <f>Tabla13[[#This Row],[Título del contrato]]&amp;Tabla13[[#This Row],[Nº Expediente de la plataforma de contratación]]</f>
        <v>#VALUE!</v>
      </c>
      <c r="T2180" s="208" t="e">
        <f>Tabla13[[#This Row],[Nº Expediente de la plataforma de contratación]]</f>
        <v>#VALUE!</v>
      </c>
      <c r="U2180" s="134" t="e">
        <f>Tabla13[[#This Row],[Importe IVA ]]</f>
        <v>#VALUE!</v>
      </c>
      <c r="V2180" s="134" t="e">
        <f>Tabla13[[#This Row],[Importe de adjudicación (IVA INCLUIDO)]]</f>
        <v>#VALUE!</v>
      </c>
      <c r="W2180" s="137"/>
    </row>
    <row r="2181" spans="19:23">
      <c r="S2181" s="203" t="e">
        <f>Tabla13[[#This Row],[Título del contrato]]&amp;Tabla13[[#This Row],[Nº Expediente de la plataforma de contratación]]</f>
        <v>#VALUE!</v>
      </c>
      <c r="T2181" s="208" t="e">
        <f>Tabla13[[#This Row],[Nº Expediente de la plataforma de contratación]]</f>
        <v>#VALUE!</v>
      </c>
      <c r="U2181" s="134" t="e">
        <f>Tabla13[[#This Row],[Importe IVA ]]</f>
        <v>#VALUE!</v>
      </c>
      <c r="V2181" s="134" t="e">
        <f>Tabla13[[#This Row],[Importe de adjudicación (IVA INCLUIDO)]]</f>
        <v>#VALUE!</v>
      </c>
      <c r="W2181" s="137"/>
    </row>
    <row r="2182" spans="19:23">
      <c r="S2182" s="203" t="e">
        <f>Tabla13[[#This Row],[Título del contrato]]&amp;Tabla13[[#This Row],[Nº Expediente de la plataforma de contratación]]</f>
        <v>#VALUE!</v>
      </c>
      <c r="T2182" s="208" t="e">
        <f>Tabla13[[#This Row],[Nº Expediente de la plataforma de contratación]]</f>
        <v>#VALUE!</v>
      </c>
      <c r="U2182" s="134" t="e">
        <f>Tabla13[[#This Row],[Importe IVA ]]</f>
        <v>#VALUE!</v>
      </c>
      <c r="V2182" s="134" t="e">
        <f>Tabla13[[#This Row],[Importe de adjudicación (IVA INCLUIDO)]]</f>
        <v>#VALUE!</v>
      </c>
      <c r="W2182" s="137"/>
    </row>
    <row r="2183" spans="19:23">
      <c r="S2183" s="203" t="e">
        <f>Tabla13[[#This Row],[Título del contrato]]&amp;Tabla13[[#This Row],[Nº Expediente de la plataforma de contratación]]</f>
        <v>#VALUE!</v>
      </c>
      <c r="T2183" s="208" t="e">
        <f>Tabla13[[#This Row],[Nº Expediente de la plataforma de contratación]]</f>
        <v>#VALUE!</v>
      </c>
      <c r="U2183" s="134" t="e">
        <f>Tabla13[[#This Row],[Importe IVA ]]</f>
        <v>#VALUE!</v>
      </c>
      <c r="V2183" s="134" t="e">
        <f>Tabla13[[#This Row],[Importe de adjudicación (IVA INCLUIDO)]]</f>
        <v>#VALUE!</v>
      </c>
      <c r="W2183" s="137"/>
    </row>
    <row r="2184" spans="19:23">
      <c r="S2184" s="203" t="e">
        <f>Tabla13[[#This Row],[Título del contrato]]&amp;Tabla13[[#This Row],[Nº Expediente de la plataforma de contratación]]</f>
        <v>#VALUE!</v>
      </c>
      <c r="T2184" s="208" t="e">
        <f>Tabla13[[#This Row],[Nº Expediente de la plataforma de contratación]]</f>
        <v>#VALUE!</v>
      </c>
      <c r="U2184" s="134" t="e">
        <f>Tabla13[[#This Row],[Importe IVA ]]</f>
        <v>#VALUE!</v>
      </c>
      <c r="V2184" s="134" t="e">
        <f>Tabla13[[#This Row],[Importe de adjudicación (IVA INCLUIDO)]]</f>
        <v>#VALUE!</v>
      </c>
      <c r="W2184" s="137"/>
    </row>
    <row r="2185" spans="19:23">
      <c r="S2185" s="203" t="e">
        <f>Tabla13[[#This Row],[Título del contrato]]&amp;Tabla13[[#This Row],[Nº Expediente de la plataforma de contratación]]</f>
        <v>#VALUE!</v>
      </c>
      <c r="T2185" s="208" t="e">
        <f>Tabla13[[#This Row],[Nº Expediente de la plataforma de contratación]]</f>
        <v>#VALUE!</v>
      </c>
      <c r="U2185" s="134" t="e">
        <f>Tabla13[[#This Row],[Importe IVA ]]</f>
        <v>#VALUE!</v>
      </c>
      <c r="V2185" s="134" t="e">
        <f>Tabla13[[#This Row],[Importe de adjudicación (IVA INCLUIDO)]]</f>
        <v>#VALUE!</v>
      </c>
      <c r="W2185" s="137"/>
    </row>
    <row r="2186" spans="19:23">
      <c r="S2186" s="203" t="e">
        <f>Tabla13[[#This Row],[Título del contrato]]&amp;Tabla13[[#This Row],[Nº Expediente de la plataforma de contratación]]</f>
        <v>#VALUE!</v>
      </c>
      <c r="T2186" s="208" t="e">
        <f>Tabla13[[#This Row],[Nº Expediente de la plataforma de contratación]]</f>
        <v>#VALUE!</v>
      </c>
      <c r="U2186" s="134" t="e">
        <f>Tabla13[[#This Row],[Importe IVA ]]</f>
        <v>#VALUE!</v>
      </c>
      <c r="V2186" s="134" t="e">
        <f>Tabla13[[#This Row],[Importe de adjudicación (IVA INCLUIDO)]]</f>
        <v>#VALUE!</v>
      </c>
      <c r="W2186" s="137"/>
    </row>
    <row r="2187" spans="19:23">
      <c r="S2187" s="203" t="e">
        <f>Tabla13[[#This Row],[Título del contrato]]&amp;Tabla13[[#This Row],[Nº Expediente de la plataforma de contratación]]</f>
        <v>#VALUE!</v>
      </c>
      <c r="T2187" s="208" t="e">
        <f>Tabla13[[#This Row],[Nº Expediente de la plataforma de contratación]]</f>
        <v>#VALUE!</v>
      </c>
      <c r="U2187" s="134" t="e">
        <f>Tabla13[[#This Row],[Importe IVA ]]</f>
        <v>#VALUE!</v>
      </c>
      <c r="V2187" s="134" t="e">
        <f>Tabla13[[#This Row],[Importe de adjudicación (IVA INCLUIDO)]]</f>
        <v>#VALUE!</v>
      </c>
      <c r="W2187" s="137"/>
    </row>
    <row r="2188" spans="19:23">
      <c r="S2188" s="203" t="e">
        <f>Tabla13[[#This Row],[Título del contrato]]&amp;Tabla13[[#This Row],[Nº Expediente de la plataforma de contratación]]</f>
        <v>#VALUE!</v>
      </c>
      <c r="T2188" s="208" t="e">
        <f>Tabla13[[#This Row],[Nº Expediente de la plataforma de contratación]]</f>
        <v>#VALUE!</v>
      </c>
      <c r="U2188" s="134" t="e">
        <f>Tabla13[[#This Row],[Importe IVA ]]</f>
        <v>#VALUE!</v>
      </c>
      <c r="V2188" s="134" t="e">
        <f>Tabla13[[#This Row],[Importe de adjudicación (IVA INCLUIDO)]]</f>
        <v>#VALUE!</v>
      </c>
      <c r="W2188" s="137"/>
    </row>
    <row r="2189" spans="19:23">
      <c r="S2189" s="203" t="e">
        <f>Tabla13[[#This Row],[Título del contrato]]&amp;Tabla13[[#This Row],[Nº Expediente de la plataforma de contratación]]</f>
        <v>#VALUE!</v>
      </c>
      <c r="T2189" s="208" t="e">
        <f>Tabla13[[#This Row],[Nº Expediente de la plataforma de contratación]]</f>
        <v>#VALUE!</v>
      </c>
      <c r="U2189" s="134" t="e">
        <f>Tabla13[[#This Row],[Importe IVA ]]</f>
        <v>#VALUE!</v>
      </c>
      <c r="V2189" s="134" t="e">
        <f>Tabla13[[#This Row],[Importe de adjudicación (IVA INCLUIDO)]]</f>
        <v>#VALUE!</v>
      </c>
      <c r="W2189" s="137"/>
    </row>
    <row r="2190" spans="19:23">
      <c r="S2190" s="203" t="e">
        <f>Tabla13[[#This Row],[Título del contrato]]&amp;Tabla13[[#This Row],[Nº Expediente de la plataforma de contratación]]</f>
        <v>#VALUE!</v>
      </c>
      <c r="T2190" s="208" t="e">
        <f>Tabla13[[#This Row],[Nº Expediente de la plataforma de contratación]]</f>
        <v>#VALUE!</v>
      </c>
      <c r="U2190" s="134" t="e">
        <f>Tabla13[[#This Row],[Importe IVA ]]</f>
        <v>#VALUE!</v>
      </c>
      <c r="V2190" s="134" t="e">
        <f>Tabla13[[#This Row],[Importe de adjudicación (IVA INCLUIDO)]]</f>
        <v>#VALUE!</v>
      </c>
      <c r="W2190" s="137"/>
    </row>
    <row r="2191" spans="19:23">
      <c r="S2191" s="203" t="e">
        <f>Tabla13[[#This Row],[Título del contrato]]&amp;Tabla13[[#This Row],[Nº Expediente de la plataforma de contratación]]</f>
        <v>#VALUE!</v>
      </c>
      <c r="T2191" s="208" t="e">
        <f>Tabla13[[#This Row],[Nº Expediente de la plataforma de contratación]]</f>
        <v>#VALUE!</v>
      </c>
      <c r="U2191" s="134" t="e">
        <f>Tabla13[[#This Row],[Importe IVA ]]</f>
        <v>#VALUE!</v>
      </c>
      <c r="V2191" s="134" t="e">
        <f>Tabla13[[#This Row],[Importe de adjudicación (IVA INCLUIDO)]]</f>
        <v>#VALUE!</v>
      </c>
      <c r="W2191" s="137"/>
    </row>
    <row r="2192" spans="19:23">
      <c r="S2192" s="203" t="e">
        <f>Tabla13[[#This Row],[Título del contrato]]&amp;Tabla13[[#This Row],[Nº Expediente de la plataforma de contratación]]</f>
        <v>#VALUE!</v>
      </c>
      <c r="T2192" s="208" t="e">
        <f>Tabla13[[#This Row],[Nº Expediente de la plataforma de contratación]]</f>
        <v>#VALUE!</v>
      </c>
      <c r="U2192" s="134" t="e">
        <f>Tabla13[[#This Row],[Importe IVA ]]</f>
        <v>#VALUE!</v>
      </c>
      <c r="V2192" s="134" t="e">
        <f>Tabla13[[#This Row],[Importe de adjudicación (IVA INCLUIDO)]]</f>
        <v>#VALUE!</v>
      </c>
      <c r="W2192" s="137"/>
    </row>
    <row r="2193" spans="19:23">
      <c r="S2193" s="203" t="e">
        <f>Tabla13[[#This Row],[Título del contrato]]&amp;Tabla13[[#This Row],[Nº Expediente de la plataforma de contratación]]</f>
        <v>#VALUE!</v>
      </c>
      <c r="T2193" s="208" t="e">
        <f>Tabla13[[#This Row],[Nº Expediente de la plataforma de contratación]]</f>
        <v>#VALUE!</v>
      </c>
      <c r="U2193" s="134" t="e">
        <f>Tabla13[[#This Row],[Importe IVA ]]</f>
        <v>#VALUE!</v>
      </c>
      <c r="V2193" s="134" t="e">
        <f>Tabla13[[#This Row],[Importe de adjudicación (IVA INCLUIDO)]]</f>
        <v>#VALUE!</v>
      </c>
      <c r="W2193" s="137"/>
    </row>
    <row r="2194" spans="19:23">
      <c r="S2194" s="203" t="e">
        <f>Tabla13[[#This Row],[Título del contrato]]&amp;Tabla13[[#This Row],[Nº Expediente de la plataforma de contratación]]</f>
        <v>#VALUE!</v>
      </c>
      <c r="T2194" s="208" t="e">
        <f>Tabla13[[#This Row],[Nº Expediente de la plataforma de contratación]]</f>
        <v>#VALUE!</v>
      </c>
      <c r="U2194" s="134" t="e">
        <f>Tabla13[[#This Row],[Importe IVA ]]</f>
        <v>#VALUE!</v>
      </c>
      <c r="V2194" s="134" t="e">
        <f>Tabla13[[#This Row],[Importe de adjudicación (IVA INCLUIDO)]]</f>
        <v>#VALUE!</v>
      </c>
      <c r="W2194" s="137"/>
    </row>
    <row r="2195" spans="19:23">
      <c r="S2195" s="203" t="e">
        <f>Tabla13[[#This Row],[Título del contrato]]&amp;Tabla13[[#This Row],[Nº Expediente de la plataforma de contratación]]</f>
        <v>#VALUE!</v>
      </c>
      <c r="T2195" s="208" t="e">
        <f>Tabla13[[#This Row],[Nº Expediente de la plataforma de contratación]]</f>
        <v>#VALUE!</v>
      </c>
      <c r="U2195" s="134" t="e">
        <f>Tabla13[[#This Row],[Importe IVA ]]</f>
        <v>#VALUE!</v>
      </c>
      <c r="V2195" s="134" t="e">
        <f>Tabla13[[#This Row],[Importe de adjudicación (IVA INCLUIDO)]]</f>
        <v>#VALUE!</v>
      </c>
      <c r="W2195" s="137"/>
    </row>
    <row r="2196" spans="19:23">
      <c r="S2196" s="203" t="e">
        <f>Tabla13[[#This Row],[Título del contrato]]&amp;Tabla13[[#This Row],[Nº Expediente de la plataforma de contratación]]</f>
        <v>#VALUE!</v>
      </c>
      <c r="T2196" s="208" t="e">
        <f>Tabla13[[#This Row],[Nº Expediente de la plataforma de contratación]]</f>
        <v>#VALUE!</v>
      </c>
      <c r="U2196" s="134" t="e">
        <f>Tabla13[[#This Row],[Importe IVA ]]</f>
        <v>#VALUE!</v>
      </c>
      <c r="V2196" s="134" t="e">
        <f>Tabla13[[#This Row],[Importe de adjudicación (IVA INCLUIDO)]]</f>
        <v>#VALUE!</v>
      </c>
      <c r="W2196" s="137"/>
    </row>
    <row r="2197" spans="19:23">
      <c r="S2197" s="203" t="e">
        <f>Tabla13[[#This Row],[Título del contrato]]&amp;Tabla13[[#This Row],[Nº Expediente de la plataforma de contratación]]</f>
        <v>#VALUE!</v>
      </c>
      <c r="T2197" s="208" t="e">
        <f>Tabla13[[#This Row],[Nº Expediente de la plataforma de contratación]]</f>
        <v>#VALUE!</v>
      </c>
      <c r="U2197" s="134" t="e">
        <f>Tabla13[[#This Row],[Importe IVA ]]</f>
        <v>#VALUE!</v>
      </c>
      <c r="V2197" s="134" t="e">
        <f>Tabla13[[#This Row],[Importe de adjudicación (IVA INCLUIDO)]]</f>
        <v>#VALUE!</v>
      </c>
      <c r="W2197" s="137"/>
    </row>
    <row r="2198" spans="19:23">
      <c r="S2198" s="203" t="e">
        <f>Tabla13[[#This Row],[Título del contrato]]&amp;Tabla13[[#This Row],[Nº Expediente de la plataforma de contratación]]</f>
        <v>#VALUE!</v>
      </c>
      <c r="T2198" s="208" t="e">
        <f>Tabla13[[#This Row],[Nº Expediente de la plataforma de contratación]]</f>
        <v>#VALUE!</v>
      </c>
      <c r="U2198" s="134" t="e">
        <f>Tabla13[[#This Row],[Importe IVA ]]</f>
        <v>#VALUE!</v>
      </c>
      <c r="V2198" s="134" t="e">
        <f>Tabla13[[#This Row],[Importe de adjudicación (IVA INCLUIDO)]]</f>
        <v>#VALUE!</v>
      </c>
      <c r="W2198" s="137"/>
    </row>
    <row r="2199" spans="19:23">
      <c r="S2199" s="203" t="e">
        <f>Tabla13[[#This Row],[Título del contrato]]&amp;Tabla13[[#This Row],[Nº Expediente de la plataforma de contratación]]</f>
        <v>#VALUE!</v>
      </c>
      <c r="T2199" s="208" t="e">
        <f>Tabla13[[#This Row],[Nº Expediente de la plataforma de contratación]]</f>
        <v>#VALUE!</v>
      </c>
      <c r="U2199" s="134" t="e">
        <f>Tabla13[[#This Row],[Importe IVA ]]</f>
        <v>#VALUE!</v>
      </c>
      <c r="V2199" s="134" t="e">
        <f>Tabla13[[#This Row],[Importe de adjudicación (IVA INCLUIDO)]]</f>
        <v>#VALUE!</v>
      </c>
      <c r="W2199" s="137"/>
    </row>
    <row r="2200" spans="19:23">
      <c r="S2200" s="203" t="e">
        <f>Tabla13[[#This Row],[Título del contrato]]&amp;Tabla13[[#This Row],[Nº Expediente de la plataforma de contratación]]</f>
        <v>#VALUE!</v>
      </c>
      <c r="T2200" s="208" t="e">
        <f>Tabla13[[#This Row],[Nº Expediente de la plataforma de contratación]]</f>
        <v>#VALUE!</v>
      </c>
      <c r="U2200" s="134" t="e">
        <f>Tabla13[[#This Row],[Importe IVA ]]</f>
        <v>#VALUE!</v>
      </c>
      <c r="V2200" s="134" t="e">
        <f>Tabla13[[#This Row],[Importe de adjudicación (IVA INCLUIDO)]]</f>
        <v>#VALUE!</v>
      </c>
      <c r="W2200" s="137"/>
    </row>
    <row r="2201" spans="19:23">
      <c r="S2201" s="203" t="e">
        <f>Tabla13[[#This Row],[Título del contrato]]&amp;Tabla13[[#This Row],[Nº Expediente de la plataforma de contratación]]</f>
        <v>#VALUE!</v>
      </c>
      <c r="T2201" s="208" t="e">
        <f>Tabla13[[#This Row],[Nº Expediente de la plataforma de contratación]]</f>
        <v>#VALUE!</v>
      </c>
      <c r="U2201" s="134" t="e">
        <f>Tabla13[[#This Row],[Importe IVA ]]</f>
        <v>#VALUE!</v>
      </c>
      <c r="V2201" s="134" t="e">
        <f>Tabla13[[#This Row],[Importe de adjudicación (IVA INCLUIDO)]]</f>
        <v>#VALUE!</v>
      </c>
      <c r="W2201" s="137"/>
    </row>
    <row r="2202" spans="19:23">
      <c r="S2202" s="203" t="e">
        <f>Tabla13[[#This Row],[Título del contrato]]&amp;Tabla13[[#This Row],[Nº Expediente de la plataforma de contratación]]</f>
        <v>#VALUE!</v>
      </c>
      <c r="T2202" s="208" t="e">
        <f>Tabla13[[#This Row],[Nº Expediente de la plataforma de contratación]]</f>
        <v>#VALUE!</v>
      </c>
      <c r="U2202" s="134" t="e">
        <f>Tabla13[[#This Row],[Importe IVA ]]</f>
        <v>#VALUE!</v>
      </c>
      <c r="V2202" s="134" t="e">
        <f>Tabla13[[#This Row],[Importe de adjudicación (IVA INCLUIDO)]]</f>
        <v>#VALUE!</v>
      </c>
      <c r="W2202" s="137"/>
    </row>
    <row r="2203" spans="19:23">
      <c r="S2203" s="203" t="e">
        <f>Tabla13[[#This Row],[Título del contrato]]&amp;Tabla13[[#This Row],[Nº Expediente de la plataforma de contratación]]</f>
        <v>#VALUE!</v>
      </c>
      <c r="T2203" s="208" t="e">
        <f>Tabla13[[#This Row],[Nº Expediente de la plataforma de contratación]]</f>
        <v>#VALUE!</v>
      </c>
      <c r="U2203" s="134" t="e">
        <f>Tabla13[[#This Row],[Importe IVA ]]</f>
        <v>#VALUE!</v>
      </c>
      <c r="V2203" s="134" t="e">
        <f>Tabla13[[#This Row],[Importe de adjudicación (IVA INCLUIDO)]]</f>
        <v>#VALUE!</v>
      </c>
      <c r="W2203" s="137"/>
    </row>
    <row r="2204" spans="19:23">
      <c r="S2204" s="203" t="e">
        <f>Tabla13[[#This Row],[Título del contrato]]&amp;Tabla13[[#This Row],[Nº Expediente de la plataforma de contratación]]</f>
        <v>#VALUE!</v>
      </c>
      <c r="T2204" s="208" t="e">
        <f>Tabla13[[#This Row],[Nº Expediente de la plataforma de contratación]]</f>
        <v>#VALUE!</v>
      </c>
      <c r="U2204" s="134" t="e">
        <f>Tabla13[[#This Row],[Importe IVA ]]</f>
        <v>#VALUE!</v>
      </c>
      <c r="V2204" s="134" t="e">
        <f>Tabla13[[#This Row],[Importe de adjudicación (IVA INCLUIDO)]]</f>
        <v>#VALUE!</v>
      </c>
      <c r="W2204" s="137"/>
    </row>
    <row r="2205" spans="19:23">
      <c r="S2205" s="203" t="e">
        <f>Tabla13[[#This Row],[Título del contrato]]&amp;Tabla13[[#This Row],[Nº Expediente de la plataforma de contratación]]</f>
        <v>#VALUE!</v>
      </c>
      <c r="T2205" s="208" t="e">
        <f>Tabla13[[#This Row],[Nº Expediente de la plataforma de contratación]]</f>
        <v>#VALUE!</v>
      </c>
      <c r="U2205" s="134" t="e">
        <f>Tabla13[[#This Row],[Importe IVA ]]</f>
        <v>#VALUE!</v>
      </c>
      <c r="V2205" s="134" t="e">
        <f>Tabla13[[#This Row],[Importe de adjudicación (IVA INCLUIDO)]]</f>
        <v>#VALUE!</v>
      </c>
      <c r="W2205" s="137"/>
    </row>
    <row r="2206" spans="19:23">
      <c r="S2206" s="203" t="e">
        <f>Tabla13[[#This Row],[Título del contrato]]&amp;Tabla13[[#This Row],[Nº Expediente de la plataforma de contratación]]</f>
        <v>#VALUE!</v>
      </c>
      <c r="T2206" s="208" t="e">
        <f>Tabla13[[#This Row],[Nº Expediente de la plataforma de contratación]]</f>
        <v>#VALUE!</v>
      </c>
      <c r="U2206" s="134" t="e">
        <f>Tabla13[[#This Row],[Importe IVA ]]</f>
        <v>#VALUE!</v>
      </c>
      <c r="V2206" s="134" t="e">
        <f>Tabla13[[#This Row],[Importe de adjudicación (IVA INCLUIDO)]]</f>
        <v>#VALUE!</v>
      </c>
      <c r="W2206" s="137"/>
    </row>
    <row r="2207" spans="19:23">
      <c r="S2207" s="203" t="e">
        <f>Tabla13[[#This Row],[Título del contrato]]&amp;Tabla13[[#This Row],[Nº Expediente de la plataforma de contratación]]</f>
        <v>#VALUE!</v>
      </c>
      <c r="T2207" s="208" t="e">
        <f>Tabla13[[#This Row],[Nº Expediente de la plataforma de contratación]]</f>
        <v>#VALUE!</v>
      </c>
      <c r="U2207" s="134" t="e">
        <f>Tabla13[[#This Row],[Importe IVA ]]</f>
        <v>#VALUE!</v>
      </c>
      <c r="V2207" s="134" t="e">
        <f>Tabla13[[#This Row],[Importe de adjudicación (IVA INCLUIDO)]]</f>
        <v>#VALUE!</v>
      </c>
      <c r="W2207" s="137"/>
    </row>
    <row r="2208" spans="19:23">
      <c r="S2208" s="203" t="e">
        <f>Tabla13[[#This Row],[Título del contrato]]&amp;Tabla13[[#This Row],[Nº Expediente de la plataforma de contratación]]</f>
        <v>#VALUE!</v>
      </c>
      <c r="T2208" s="208" t="e">
        <f>Tabla13[[#This Row],[Nº Expediente de la plataforma de contratación]]</f>
        <v>#VALUE!</v>
      </c>
      <c r="U2208" s="134" t="e">
        <f>Tabla13[[#This Row],[Importe IVA ]]</f>
        <v>#VALUE!</v>
      </c>
      <c r="V2208" s="134" t="e">
        <f>Tabla13[[#This Row],[Importe de adjudicación (IVA INCLUIDO)]]</f>
        <v>#VALUE!</v>
      </c>
      <c r="W2208" s="137"/>
    </row>
    <row r="2209" spans="19:23">
      <c r="S2209" s="203" t="e">
        <f>Tabla13[[#This Row],[Título del contrato]]&amp;Tabla13[[#This Row],[Nº Expediente de la plataforma de contratación]]</f>
        <v>#VALUE!</v>
      </c>
      <c r="T2209" s="208" t="e">
        <f>Tabla13[[#This Row],[Nº Expediente de la plataforma de contratación]]</f>
        <v>#VALUE!</v>
      </c>
      <c r="U2209" s="134" t="e">
        <f>Tabla13[[#This Row],[Importe IVA ]]</f>
        <v>#VALUE!</v>
      </c>
      <c r="V2209" s="134" t="e">
        <f>Tabla13[[#This Row],[Importe de adjudicación (IVA INCLUIDO)]]</f>
        <v>#VALUE!</v>
      </c>
      <c r="W2209" s="137"/>
    </row>
    <row r="2210" spans="19:23">
      <c r="S2210" s="203" t="e">
        <f>Tabla13[[#This Row],[Título del contrato]]&amp;Tabla13[[#This Row],[Nº Expediente de la plataforma de contratación]]</f>
        <v>#VALUE!</v>
      </c>
      <c r="T2210" s="208" t="e">
        <f>Tabla13[[#This Row],[Nº Expediente de la plataforma de contratación]]</f>
        <v>#VALUE!</v>
      </c>
      <c r="U2210" s="134" t="e">
        <f>Tabla13[[#This Row],[Importe IVA ]]</f>
        <v>#VALUE!</v>
      </c>
      <c r="V2210" s="134" t="e">
        <f>Tabla13[[#This Row],[Importe de adjudicación (IVA INCLUIDO)]]</f>
        <v>#VALUE!</v>
      </c>
      <c r="W2210" s="137"/>
    </row>
    <row r="2211" spans="19:23">
      <c r="S2211" s="203" t="e">
        <f>Tabla13[[#This Row],[Título del contrato]]&amp;Tabla13[[#This Row],[Nº Expediente de la plataforma de contratación]]</f>
        <v>#VALUE!</v>
      </c>
      <c r="T2211" s="208" t="e">
        <f>Tabla13[[#This Row],[Nº Expediente de la plataforma de contratación]]</f>
        <v>#VALUE!</v>
      </c>
      <c r="U2211" s="134" t="e">
        <f>Tabla13[[#This Row],[Importe IVA ]]</f>
        <v>#VALUE!</v>
      </c>
      <c r="V2211" s="134" t="e">
        <f>Tabla13[[#This Row],[Importe de adjudicación (IVA INCLUIDO)]]</f>
        <v>#VALUE!</v>
      </c>
      <c r="W2211" s="137"/>
    </row>
    <row r="2212" spans="19:23">
      <c r="S2212" s="203" t="e">
        <f>Tabla13[[#This Row],[Título del contrato]]&amp;Tabla13[[#This Row],[Nº Expediente de la plataforma de contratación]]</f>
        <v>#VALUE!</v>
      </c>
      <c r="T2212" s="208" t="e">
        <f>Tabla13[[#This Row],[Nº Expediente de la plataforma de contratación]]</f>
        <v>#VALUE!</v>
      </c>
      <c r="U2212" s="134" t="e">
        <f>Tabla13[[#This Row],[Importe IVA ]]</f>
        <v>#VALUE!</v>
      </c>
      <c r="V2212" s="134" t="e">
        <f>Tabla13[[#This Row],[Importe de adjudicación (IVA INCLUIDO)]]</f>
        <v>#VALUE!</v>
      </c>
      <c r="W2212" s="137"/>
    </row>
    <row r="2213" spans="19:23">
      <c r="S2213" s="203" t="e">
        <f>Tabla13[[#This Row],[Título del contrato]]&amp;Tabla13[[#This Row],[Nº Expediente de la plataforma de contratación]]</f>
        <v>#VALUE!</v>
      </c>
      <c r="T2213" s="208" t="e">
        <f>Tabla13[[#This Row],[Nº Expediente de la plataforma de contratación]]</f>
        <v>#VALUE!</v>
      </c>
      <c r="U2213" s="134" t="e">
        <f>Tabla13[[#This Row],[Importe IVA ]]</f>
        <v>#VALUE!</v>
      </c>
      <c r="V2213" s="134" t="e">
        <f>Tabla13[[#This Row],[Importe de adjudicación (IVA INCLUIDO)]]</f>
        <v>#VALUE!</v>
      </c>
      <c r="W2213" s="137"/>
    </row>
    <row r="2214" spans="19:23">
      <c r="S2214" s="203" t="e">
        <f>Tabla13[[#This Row],[Título del contrato]]&amp;Tabla13[[#This Row],[Nº Expediente de la plataforma de contratación]]</f>
        <v>#VALUE!</v>
      </c>
      <c r="T2214" s="208" t="e">
        <f>Tabla13[[#This Row],[Nº Expediente de la plataforma de contratación]]</f>
        <v>#VALUE!</v>
      </c>
      <c r="U2214" s="134" t="e">
        <f>Tabla13[[#This Row],[Importe IVA ]]</f>
        <v>#VALUE!</v>
      </c>
      <c r="V2214" s="134" t="e">
        <f>Tabla13[[#This Row],[Importe de adjudicación (IVA INCLUIDO)]]</f>
        <v>#VALUE!</v>
      </c>
      <c r="W2214" s="137"/>
    </row>
    <row r="2215" spans="19:23">
      <c r="S2215" s="203" t="e">
        <f>Tabla13[[#This Row],[Título del contrato]]&amp;Tabla13[[#This Row],[Nº Expediente de la plataforma de contratación]]</f>
        <v>#VALUE!</v>
      </c>
      <c r="T2215" s="208" t="e">
        <f>Tabla13[[#This Row],[Nº Expediente de la plataforma de contratación]]</f>
        <v>#VALUE!</v>
      </c>
      <c r="U2215" s="134" t="e">
        <f>Tabla13[[#This Row],[Importe IVA ]]</f>
        <v>#VALUE!</v>
      </c>
      <c r="V2215" s="134" t="e">
        <f>Tabla13[[#This Row],[Importe de adjudicación (IVA INCLUIDO)]]</f>
        <v>#VALUE!</v>
      </c>
      <c r="W2215" s="137"/>
    </row>
    <row r="2216" spans="19:23">
      <c r="S2216" s="203" t="e">
        <f>Tabla13[[#This Row],[Título del contrato]]&amp;Tabla13[[#This Row],[Nº Expediente de la plataforma de contratación]]</f>
        <v>#VALUE!</v>
      </c>
      <c r="T2216" s="208" t="e">
        <f>Tabla13[[#This Row],[Nº Expediente de la plataforma de contratación]]</f>
        <v>#VALUE!</v>
      </c>
      <c r="U2216" s="134" t="e">
        <f>Tabla13[[#This Row],[Importe IVA ]]</f>
        <v>#VALUE!</v>
      </c>
      <c r="V2216" s="134" t="e">
        <f>Tabla13[[#This Row],[Importe de adjudicación (IVA INCLUIDO)]]</f>
        <v>#VALUE!</v>
      </c>
      <c r="W2216" s="137"/>
    </row>
    <row r="2217" spans="19:23">
      <c r="S2217" s="203" t="e">
        <f>Tabla13[[#This Row],[Título del contrato]]&amp;Tabla13[[#This Row],[Nº Expediente de la plataforma de contratación]]</f>
        <v>#VALUE!</v>
      </c>
      <c r="T2217" s="208" t="e">
        <f>Tabla13[[#This Row],[Nº Expediente de la plataforma de contratación]]</f>
        <v>#VALUE!</v>
      </c>
      <c r="U2217" s="134" t="e">
        <f>Tabla13[[#This Row],[Importe IVA ]]</f>
        <v>#VALUE!</v>
      </c>
      <c r="V2217" s="134" t="e">
        <f>Tabla13[[#This Row],[Importe de adjudicación (IVA INCLUIDO)]]</f>
        <v>#VALUE!</v>
      </c>
      <c r="W2217" s="137"/>
    </row>
    <row r="2218" spans="19:23">
      <c r="S2218" s="203" t="e">
        <f>Tabla13[[#This Row],[Título del contrato]]&amp;Tabla13[[#This Row],[Nº Expediente de la plataforma de contratación]]</f>
        <v>#VALUE!</v>
      </c>
      <c r="T2218" s="208" t="e">
        <f>Tabla13[[#This Row],[Nº Expediente de la plataforma de contratación]]</f>
        <v>#VALUE!</v>
      </c>
      <c r="U2218" s="134" t="e">
        <f>Tabla13[[#This Row],[Importe IVA ]]</f>
        <v>#VALUE!</v>
      </c>
      <c r="V2218" s="134" t="e">
        <f>Tabla13[[#This Row],[Importe de adjudicación (IVA INCLUIDO)]]</f>
        <v>#VALUE!</v>
      </c>
      <c r="W2218" s="137"/>
    </row>
    <row r="2219" spans="19:23">
      <c r="S2219" s="203" t="e">
        <f>Tabla13[[#This Row],[Título del contrato]]&amp;Tabla13[[#This Row],[Nº Expediente de la plataforma de contratación]]</f>
        <v>#VALUE!</v>
      </c>
      <c r="T2219" s="208" t="e">
        <f>Tabla13[[#This Row],[Nº Expediente de la plataforma de contratación]]</f>
        <v>#VALUE!</v>
      </c>
      <c r="U2219" s="134" t="e">
        <f>Tabla13[[#This Row],[Importe IVA ]]</f>
        <v>#VALUE!</v>
      </c>
      <c r="V2219" s="134" t="e">
        <f>Tabla13[[#This Row],[Importe de adjudicación (IVA INCLUIDO)]]</f>
        <v>#VALUE!</v>
      </c>
      <c r="W2219" s="137"/>
    </row>
    <row r="2220" spans="19:23">
      <c r="S2220" s="203" t="e">
        <f>Tabla13[[#This Row],[Título del contrato]]&amp;Tabla13[[#This Row],[Nº Expediente de la plataforma de contratación]]</f>
        <v>#VALUE!</v>
      </c>
      <c r="T2220" s="208" t="e">
        <f>Tabla13[[#This Row],[Nº Expediente de la plataforma de contratación]]</f>
        <v>#VALUE!</v>
      </c>
      <c r="U2220" s="134" t="e">
        <f>Tabla13[[#This Row],[Importe IVA ]]</f>
        <v>#VALUE!</v>
      </c>
      <c r="V2220" s="134" t="e">
        <f>Tabla13[[#This Row],[Importe de adjudicación (IVA INCLUIDO)]]</f>
        <v>#VALUE!</v>
      </c>
      <c r="W2220" s="137"/>
    </row>
    <row r="2221" spans="19:23">
      <c r="S2221" s="203" t="e">
        <f>Tabla13[[#This Row],[Título del contrato]]&amp;Tabla13[[#This Row],[Nº Expediente de la plataforma de contratación]]</f>
        <v>#VALUE!</v>
      </c>
      <c r="T2221" s="208" t="e">
        <f>Tabla13[[#This Row],[Nº Expediente de la plataforma de contratación]]</f>
        <v>#VALUE!</v>
      </c>
      <c r="U2221" s="134" t="e">
        <f>Tabla13[[#This Row],[Importe IVA ]]</f>
        <v>#VALUE!</v>
      </c>
      <c r="V2221" s="134" t="e">
        <f>Tabla13[[#This Row],[Importe de adjudicación (IVA INCLUIDO)]]</f>
        <v>#VALUE!</v>
      </c>
      <c r="W2221" s="137"/>
    </row>
    <row r="2222" spans="19:23">
      <c r="S2222" s="203" t="e">
        <f>Tabla13[[#This Row],[Título del contrato]]&amp;Tabla13[[#This Row],[Nº Expediente de la plataforma de contratación]]</f>
        <v>#VALUE!</v>
      </c>
      <c r="T2222" s="208" t="e">
        <f>Tabla13[[#This Row],[Nº Expediente de la plataforma de contratación]]</f>
        <v>#VALUE!</v>
      </c>
      <c r="U2222" s="134" t="e">
        <f>Tabla13[[#This Row],[Importe IVA ]]</f>
        <v>#VALUE!</v>
      </c>
      <c r="V2222" s="134" t="e">
        <f>Tabla13[[#This Row],[Importe de adjudicación (IVA INCLUIDO)]]</f>
        <v>#VALUE!</v>
      </c>
      <c r="W2222" s="137"/>
    </row>
    <row r="2223" spans="19:23">
      <c r="S2223" s="203" t="e">
        <f>Tabla13[[#This Row],[Título del contrato]]&amp;Tabla13[[#This Row],[Nº Expediente de la plataforma de contratación]]</f>
        <v>#VALUE!</v>
      </c>
      <c r="T2223" s="208" t="e">
        <f>Tabla13[[#This Row],[Nº Expediente de la plataforma de contratación]]</f>
        <v>#VALUE!</v>
      </c>
      <c r="U2223" s="134" t="e">
        <f>Tabla13[[#This Row],[Importe IVA ]]</f>
        <v>#VALUE!</v>
      </c>
      <c r="V2223" s="134" t="e">
        <f>Tabla13[[#This Row],[Importe de adjudicación (IVA INCLUIDO)]]</f>
        <v>#VALUE!</v>
      </c>
      <c r="W2223" s="137"/>
    </row>
    <row r="2224" spans="19:23">
      <c r="S2224" s="203" t="e">
        <f>Tabla13[[#This Row],[Título del contrato]]&amp;Tabla13[[#This Row],[Nº Expediente de la plataforma de contratación]]</f>
        <v>#VALUE!</v>
      </c>
      <c r="T2224" s="208" t="e">
        <f>Tabla13[[#This Row],[Nº Expediente de la plataforma de contratación]]</f>
        <v>#VALUE!</v>
      </c>
      <c r="U2224" s="134" t="e">
        <f>Tabla13[[#This Row],[Importe IVA ]]</f>
        <v>#VALUE!</v>
      </c>
      <c r="V2224" s="134" t="e">
        <f>Tabla13[[#This Row],[Importe de adjudicación (IVA INCLUIDO)]]</f>
        <v>#VALUE!</v>
      </c>
      <c r="W2224" s="137"/>
    </row>
    <row r="2225" spans="19:23">
      <c r="S2225" s="203" t="e">
        <f>Tabla13[[#This Row],[Título del contrato]]&amp;Tabla13[[#This Row],[Nº Expediente de la plataforma de contratación]]</f>
        <v>#VALUE!</v>
      </c>
      <c r="T2225" s="208" t="e">
        <f>Tabla13[[#This Row],[Nº Expediente de la plataforma de contratación]]</f>
        <v>#VALUE!</v>
      </c>
      <c r="U2225" s="134" t="e">
        <f>Tabla13[[#This Row],[Importe IVA ]]</f>
        <v>#VALUE!</v>
      </c>
      <c r="V2225" s="134" t="e">
        <f>Tabla13[[#This Row],[Importe de adjudicación (IVA INCLUIDO)]]</f>
        <v>#VALUE!</v>
      </c>
      <c r="W2225" s="137"/>
    </row>
    <row r="2226" spans="19:23">
      <c r="S2226" s="203" t="e">
        <f>Tabla13[[#This Row],[Título del contrato]]&amp;Tabla13[[#This Row],[Nº Expediente de la plataforma de contratación]]</f>
        <v>#VALUE!</v>
      </c>
      <c r="T2226" s="208" t="e">
        <f>Tabla13[[#This Row],[Nº Expediente de la plataforma de contratación]]</f>
        <v>#VALUE!</v>
      </c>
      <c r="U2226" s="134" t="e">
        <f>Tabla13[[#This Row],[Importe IVA ]]</f>
        <v>#VALUE!</v>
      </c>
      <c r="V2226" s="134" t="e">
        <f>Tabla13[[#This Row],[Importe de adjudicación (IVA INCLUIDO)]]</f>
        <v>#VALUE!</v>
      </c>
      <c r="W2226" s="137"/>
    </row>
    <row r="2227" spans="19:23">
      <c r="S2227" s="203" t="e">
        <f>Tabla13[[#This Row],[Título del contrato]]&amp;Tabla13[[#This Row],[Nº Expediente de la plataforma de contratación]]</f>
        <v>#VALUE!</v>
      </c>
      <c r="T2227" s="208" t="e">
        <f>Tabla13[[#This Row],[Nº Expediente de la plataforma de contratación]]</f>
        <v>#VALUE!</v>
      </c>
      <c r="U2227" s="134" t="e">
        <f>Tabla13[[#This Row],[Importe IVA ]]</f>
        <v>#VALUE!</v>
      </c>
      <c r="V2227" s="134" t="e">
        <f>Tabla13[[#This Row],[Importe de adjudicación (IVA INCLUIDO)]]</f>
        <v>#VALUE!</v>
      </c>
      <c r="W2227" s="137"/>
    </row>
    <row r="2228" spans="19:23">
      <c r="S2228" s="203" t="e">
        <f>Tabla13[[#This Row],[Título del contrato]]&amp;Tabla13[[#This Row],[Nº Expediente de la plataforma de contratación]]</f>
        <v>#VALUE!</v>
      </c>
      <c r="T2228" s="208" t="e">
        <f>Tabla13[[#This Row],[Nº Expediente de la plataforma de contratación]]</f>
        <v>#VALUE!</v>
      </c>
      <c r="U2228" s="134" t="e">
        <f>Tabla13[[#This Row],[Importe IVA ]]</f>
        <v>#VALUE!</v>
      </c>
      <c r="V2228" s="134" t="e">
        <f>Tabla13[[#This Row],[Importe de adjudicación (IVA INCLUIDO)]]</f>
        <v>#VALUE!</v>
      </c>
      <c r="W2228" s="137"/>
    </row>
    <row r="2229" spans="19:23">
      <c r="S2229" s="203" t="e">
        <f>Tabla13[[#This Row],[Título del contrato]]&amp;Tabla13[[#This Row],[Nº Expediente de la plataforma de contratación]]</f>
        <v>#VALUE!</v>
      </c>
      <c r="T2229" s="208" t="e">
        <f>Tabla13[[#This Row],[Nº Expediente de la plataforma de contratación]]</f>
        <v>#VALUE!</v>
      </c>
      <c r="U2229" s="134" t="e">
        <f>Tabla13[[#This Row],[Importe IVA ]]</f>
        <v>#VALUE!</v>
      </c>
      <c r="V2229" s="134" t="e">
        <f>Tabla13[[#This Row],[Importe de adjudicación (IVA INCLUIDO)]]</f>
        <v>#VALUE!</v>
      </c>
      <c r="W2229" s="137"/>
    </row>
    <row r="2230" spans="19:23">
      <c r="S2230" s="203" t="e">
        <f>Tabla13[[#This Row],[Título del contrato]]&amp;Tabla13[[#This Row],[Nº Expediente de la plataforma de contratación]]</f>
        <v>#VALUE!</v>
      </c>
      <c r="T2230" s="208" t="e">
        <f>Tabla13[[#This Row],[Nº Expediente de la plataforma de contratación]]</f>
        <v>#VALUE!</v>
      </c>
      <c r="U2230" s="134" t="e">
        <f>Tabla13[[#This Row],[Importe IVA ]]</f>
        <v>#VALUE!</v>
      </c>
      <c r="V2230" s="134" t="e">
        <f>Tabla13[[#This Row],[Importe de adjudicación (IVA INCLUIDO)]]</f>
        <v>#VALUE!</v>
      </c>
      <c r="W2230" s="137"/>
    </row>
    <row r="2231" spans="19:23">
      <c r="S2231" s="203" t="e">
        <f>Tabla13[[#This Row],[Título del contrato]]&amp;Tabla13[[#This Row],[Nº Expediente de la plataforma de contratación]]</f>
        <v>#VALUE!</v>
      </c>
      <c r="T2231" s="208" t="e">
        <f>Tabla13[[#This Row],[Nº Expediente de la plataforma de contratación]]</f>
        <v>#VALUE!</v>
      </c>
      <c r="U2231" s="134" t="e">
        <f>Tabla13[[#This Row],[Importe IVA ]]</f>
        <v>#VALUE!</v>
      </c>
      <c r="V2231" s="134" t="e">
        <f>Tabla13[[#This Row],[Importe de adjudicación (IVA INCLUIDO)]]</f>
        <v>#VALUE!</v>
      </c>
      <c r="W2231" s="137"/>
    </row>
    <row r="2232" spans="19:23">
      <c r="S2232" s="203" t="e">
        <f>Tabla13[[#This Row],[Título del contrato]]&amp;Tabla13[[#This Row],[Nº Expediente de la plataforma de contratación]]</f>
        <v>#VALUE!</v>
      </c>
      <c r="T2232" s="208" t="e">
        <f>Tabla13[[#This Row],[Nº Expediente de la plataforma de contratación]]</f>
        <v>#VALUE!</v>
      </c>
      <c r="U2232" s="134" t="e">
        <f>Tabla13[[#This Row],[Importe IVA ]]</f>
        <v>#VALUE!</v>
      </c>
      <c r="V2232" s="134" t="e">
        <f>Tabla13[[#This Row],[Importe de adjudicación (IVA INCLUIDO)]]</f>
        <v>#VALUE!</v>
      </c>
      <c r="W2232" s="137"/>
    </row>
    <row r="2233" spans="19:23">
      <c r="S2233" s="203" t="e">
        <f>Tabla13[[#This Row],[Título del contrato]]&amp;Tabla13[[#This Row],[Nº Expediente de la plataforma de contratación]]</f>
        <v>#VALUE!</v>
      </c>
      <c r="T2233" s="208" t="e">
        <f>Tabla13[[#This Row],[Nº Expediente de la plataforma de contratación]]</f>
        <v>#VALUE!</v>
      </c>
      <c r="U2233" s="134" t="e">
        <f>Tabla13[[#This Row],[Importe IVA ]]</f>
        <v>#VALUE!</v>
      </c>
      <c r="V2233" s="134" t="e">
        <f>Tabla13[[#This Row],[Importe de adjudicación (IVA INCLUIDO)]]</f>
        <v>#VALUE!</v>
      </c>
      <c r="W2233" s="137"/>
    </row>
    <row r="2234" spans="19:23">
      <c r="S2234" s="203" t="e">
        <f>Tabla13[[#This Row],[Título del contrato]]&amp;Tabla13[[#This Row],[Nº Expediente de la plataforma de contratación]]</f>
        <v>#VALUE!</v>
      </c>
      <c r="T2234" s="208" t="e">
        <f>Tabla13[[#This Row],[Nº Expediente de la plataforma de contratación]]</f>
        <v>#VALUE!</v>
      </c>
      <c r="U2234" s="134" t="e">
        <f>Tabla13[[#This Row],[Importe IVA ]]</f>
        <v>#VALUE!</v>
      </c>
      <c r="V2234" s="134" t="e">
        <f>Tabla13[[#This Row],[Importe de adjudicación (IVA INCLUIDO)]]</f>
        <v>#VALUE!</v>
      </c>
      <c r="W2234" s="137"/>
    </row>
    <row r="2235" spans="19:23">
      <c r="S2235" s="203" t="e">
        <f>Tabla13[[#This Row],[Título del contrato]]&amp;Tabla13[[#This Row],[Nº Expediente de la plataforma de contratación]]</f>
        <v>#VALUE!</v>
      </c>
      <c r="T2235" s="208" t="e">
        <f>Tabla13[[#This Row],[Nº Expediente de la plataforma de contratación]]</f>
        <v>#VALUE!</v>
      </c>
      <c r="U2235" s="134" t="e">
        <f>Tabla13[[#This Row],[Importe IVA ]]</f>
        <v>#VALUE!</v>
      </c>
      <c r="V2235" s="134" t="e">
        <f>Tabla13[[#This Row],[Importe de adjudicación (IVA INCLUIDO)]]</f>
        <v>#VALUE!</v>
      </c>
      <c r="W2235" s="137"/>
    </row>
    <row r="2236" spans="19:23">
      <c r="S2236" s="203" t="e">
        <f>Tabla13[[#This Row],[Título del contrato]]&amp;Tabla13[[#This Row],[Nº Expediente de la plataforma de contratación]]</f>
        <v>#VALUE!</v>
      </c>
      <c r="T2236" s="208" t="e">
        <f>Tabla13[[#This Row],[Nº Expediente de la plataforma de contratación]]</f>
        <v>#VALUE!</v>
      </c>
      <c r="U2236" s="134" t="e">
        <f>Tabla13[[#This Row],[Importe IVA ]]</f>
        <v>#VALUE!</v>
      </c>
      <c r="V2236" s="134" t="e">
        <f>Tabla13[[#This Row],[Importe de adjudicación (IVA INCLUIDO)]]</f>
        <v>#VALUE!</v>
      </c>
      <c r="W2236" s="137"/>
    </row>
    <row r="2237" spans="19:23">
      <c r="S2237" s="203" t="e">
        <f>Tabla13[[#This Row],[Título del contrato]]&amp;Tabla13[[#This Row],[Nº Expediente de la plataforma de contratación]]</f>
        <v>#VALUE!</v>
      </c>
      <c r="T2237" s="208" t="e">
        <f>Tabla13[[#This Row],[Nº Expediente de la plataforma de contratación]]</f>
        <v>#VALUE!</v>
      </c>
      <c r="U2237" s="134" t="e">
        <f>Tabla13[[#This Row],[Importe IVA ]]</f>
        <v>#VALUE!</v>
      </c>
      <c r="V2237" s="134" t="e">
        <f>Tabla13[[#This Row],[Importe de adjudicación (IVA INCLUIDO)]]</f>
        <v>#VALUE!</v>
      </c>
      <c r="W2237" s="137"/>
    </row>
    <row r="2238" spans="19:23">
      <c r="S2238" s="203" t="e">
        <f>Tabla13[[#This Row],[Título del contrato]]&amp;Tabla13[[#This Row],[Nº Expediente de la plataforma de contratación]]</f>
        <v>#VALUE!</v>
      </c>
      <c r="T2238" s="208" t="e">
        <f>Tabla13[[#This Row],[Nº Expediente de la plataforma de contratación]]</f>
        <v>#VALUE!</v>
      </c>
      <c r="U2238" s="134" t="e">
        <f>Tabla13[[#This Row],[Importe IVA ]]</f>
        <v>#VALUE!</v>
      </c>
      <c r="V2238" s="134" t="e">
        <f>Tabla13[[#This Row],[Importe de adjudicación (IVA INCLUIDO)]]</f>
        <v>#VALUE!</v>
      </c>
      <c r="W2238" s="137"/>
    </row>
    <row r="2239" spans="19:23">
      <c r="S2239" s="203" t="e">
        <f>Tabla13[[#This Row],[Título del contrato]]&amp;Tabla13[[#This Row],[Nº Expediente de la plataforma de contratación]]</f>
        <v>#VALUE!</v>
      </c>
      <c r="T2239" s="208" t="e">
        <f>Tabla13[[#This Row],[Nº Expediente de la plataforma de contratación]]</f>
        <v>#VALUE!</v>
      </c>
      <c r="U2239" s="134" t="e">
        <f>Tabla13[[#This Row],[Importe IVA ]]</f>
        <v>#VALUE!</v>
      </c>
      <c r="V2239" s="134" t="e">
        <f>Tabla13[[#This Row],[Importe de adjudicación (IVA INCLUIDO)]]</f>
        <v>#VALUE!</v>
      </c>
      <c r="W2239" s="137"/>
    </row>
    <row r="2240" spans="19:23">
      <c r="S2240" s="203" t="e">
        <f>Tabla13[[#This Row],[Título del contrato]]&amp;Tabla13[[#This Row],[Nº Expediente de la plataforma de contratación]]</f>
        <v>#VALUE!</v>
      </c>
      <c r="T2240" s="208" t="e">
        <f>Tabla13[[#This Row],[Nº Expediente de la plataforma de contratación]]</f>
        <v>#VALUE!</v>
      </c>
      <c r="U2240" s="134" t="e">
        <f>Tabla13[[#This Row],[Importe IVA ]]</f>
        <v>#VALUE!</v>
      </c>
      <c r="V2240" s="134" t="e">
        <f>Tabla13[[#This Row],[Importe de adjudicación (IVA INCLUIDO)]]</f>
        <v>#VALUE!</v>
      </c>
      <c r="W2240" s="137"/>
    </row>
    <row r="2241" spans="19:23">
      <c r="S2241" s="203" t="e">
        <f>Tabla13[[#This Row],[Título del contrato]]&amp;Tabla13[[#This Row],[Nº Expediente de la plataforma de contratación]]</f>
        <v>#VALUE!</v>
      </c>
      <c r="T2241" s="208" t="e">
        <f>Tabla13[[#This Row],[Nº Expediente de la plataforma de contratación]]</f>
        <v>#VALUE!</v>
      </c>
      <c r="U2241" s="134" t="e">
        <f>Tabla13[[#This Row],[Importe IVA ]]</f>
        <v>#VALUE!</v>
      </c>
      <c r="V2241" s="134" t="e">
        <f>Tabla13[[#This Row],[Importe de adjudicación (IVA INCLUIDO)]]</f>
        <v>#VALUE!</v>
      </c>
      <c r="W2241" s="137"/>
    </row>
    <row r="2242" spans="19:23">
      <c r="S2242" s="203" t="e">
        <f>Tabla13[[#This Row],[Título del contrato]]&amp;Tabla13[[#This Row],[Nº Expediente de la plataforma de contratación]]</f>
        <v>#VALUE!</v>
      </c>
      <c r="T2242" s="208" t="e">
        <f>Tabla13[[#This Row],[Nº Expediente de la plataforma de contratación]]</f>
        <v>#VALUE!</v>
      </c>
      <c r="U2242" s="134" t="e">
        <f>Tabla13[[#This Row],[Importe IVA ]]</f>
        <v>#VALUE!</v>
      </c>
      <c r="V2242" s="134" t="e">
        <f>Tabla13[[#This Row],[Importe de adjudicación (IVA INCLUIDO)]]</f>
        <v>#VALUE!</v>
      </c>
      <c r="W2242" s="137"/>
    </row>
    <row r="2243" spans="19:23">
      <c r="S2243" s="203" t="e">
        <f>Tabla13[[#This Row],[Título del contrato]]&amp;Tabla13[[#This Row],[Nº Expediente de la plataforma de contratación]]</f>
        <v>#VALUE!</v>
      </c>
      <c r="T2243" s="208" t="e">
        <f>Tabla13[[#This Row],[Nº Expediente de la plataforma de contratación]]</f>
        <v>#VALUE!</v>
      </c>
      <c r="U2243" s="134" t="e">
        <f>Tabla13[[#This Row],[Importe IVA ]]</f>
        <v>#VALUE!</v>
      </c>
      <c r="V2243" s="134" t="e">
        <f>Tabla13[[#This Row],[Importe de adjudicación (IVA INCLUIDO)]]</f>
        <v>#VALUE!</v>
      </c>
      <c r="W2243" s="137"/>
    </row>
    <row r="2244" spans="19:23">
      <c r="S2244" s="203" t="e">
        <f>Tabla13[[#This Row],[Título del contrato]]&amp;Tabla13[[#This Row],[Nº Expediente de la plataforma de contratación]]</f>
        <v>#VALUE!</v>
      </c>
      <c r="T2244" s="208" t="e">
        <f>Tabla13[[#This Row],[Nº Expediente de la plataforma de contratación]]</f>
        <v>#VALUE!</v>
      </c>
      <c r="U2244" s="134" t="e">
        <f>Tabla13[[#This Row],[Importe IVA ]]</f>
        <v>#VALUE!</v>
      </c>
      <c r="V2244" s="134" t="e">
        <f>Tabla13[[#This Row],[Importe de adjudicación (IVA INCLUIDO)]]</f>
        <v>#VALUE!</v>
      </c>
      <c r="W2244" s="137"/>
    </row>
    <row r="2245" spans="19:23">
      <c r="S2245" s="203" t="e">
        <f>Tabla13[[#This Row],[Título del contrato]]&amp;Tabla13[[#This Row],[Nº Expediente de la plataforma de contratación]]</f>
        <v>#VALUE!</v>
      </c>
      <c r="T2245" s="208" t="e">
        <f>Tabla13[[#This Row],[Nº Expediente de la plataforma de contratación]]</f>
        <v>#VALUE!</v>
      </c>
      <c r="U2245" s="134" t="e">
        <f>Tabla13[[#This Row],[Importe IVA ]]</f>
        <v>#VALUE!</v>
      </c>
      <c r="V2245" s="134" t="e">
        <f>Tabla13[[#This Row],[Importe de adjudicación (IVA INCLUIDO)]]</f>
        <v>#VALUE!</v>
      </c>
      <c r="W2245" s="137"/>
    </row>
    <row r="2246" spans="19:23">
      <c r="S2246" s="203" t="e">
        <f>Tabla13[[#This Row],[Título del contrato]]&amp;Tabla13[[#This Row],[Nº Expediente de la plataforma de contratación]]</f>
        <v>#VALUE!</v>
      </c>
      <c r="T2246" s="208" t="e">
        <f>Tabla13[[#This Row],[Nº Expediente de la plataforma de contratación]]</f>
        <v>#VALUE!</v>
      </c>
      <c r="U2246" s="134" t="e">
        <f>Tabla13[[#This Row],[Importe IVA ]]</f>
        <v>#VALUE!</v>
      </c>
      <c r="V2246" s="134" t="e">
        <f>Tabla13[[#This Row],[Importe de adjudicación (IVA INCLUIDO)]]</f>
        <v>#VALUE!</v>
      </c>
      <c r="W2246" s="137"/>
    </row>
    <row r="2247" spans="19:23">
      <c r="S2247" s="203" t="e">
        <f>Tabla13[[#This Row],[Título del contrato]]&amp;Tabla13[[#This Row],[Nº Expediente de la plataforma de contratación]]</f>
        <v>#VALUE!</v>
      </c>
      <c r="T2247" s="208" t="e">
        <f>Tabla13[[#This Row],[Nº Expediente de la plataforma de contratación]]</f>
        <v>#VALUE!</v>
      </c>
      <c r="U2247" s="134" t="e">
        <f>Tabla13[[#This Row],[Importe IVA ]]</f>
        <v>#VALUE!</v>
      </c>
      <c r="V2247" s="134" t="e">
        <f>Tabla13[[#This Row],[Importe de adjudicación (IVA INCLUIDO)]]</f>
        <v>#VALUE!</v>
      </c>
      <c r="W2247" s="137"/>
    </row>
    <row r="2248" spans="19:23">
      <c r="S2248" s="203" t="e">
        <f>Tabla13[[#This Row],[Título del contrato]]&amp;Tabla13[[#This Row],[Nº Expediente de la plataforma de contratación]]</f>
        <v>#VALUE!</v>
      </c>
      <c r="T2248" s="208" t="e">
        <f>Tabla13[[#This Row],[Nº Expediente de la plataforma de contratación]]</f>
        <v>#VALUE!</v>
      </c>
      <c r="U2248" s="134" t="e">
        <f>Tabla13[[#This Row],[Importe IVA ]]</f>
        <v>#VALUE!</v>
      </c>
      <c r="V2248" s="134" t="e">
        <f>Tabla13[[#This Row],[Importe de adjudicación (IVA INCLUIDO)]]</f>
        <v>#VALUE!</v>
      </c>
      <c r="W2248" s="137"/>
    </row>
    <row r="2249" spans="19:23">
      <c r="S2249" s="203" t="e">
        <f>Tabla13[[#This Row],[Título del contrato]]&amp;Tabla13[[#This Row],[Nº Expediente de la plataforma de contratación]]</f>
        <v>#VALUE!</v>
      </c>
      <c r="T2249" s="208" t="e">
        <f>Tabla13[[#This Row],[Nº Expediente de la plataforma de contratación]]</f>
        <v>#VALUE!</v>
      </c>
      <c r="U2249" s="134" t="e">
        <f>Tabla13[[#This Row],[Importe IVA ]]</f>
        <v>#VALUE!</v>
      </c>
      <c r="V2249" s="134" t="e">
        <f>Tabla13[[#This Row],[Importe de adjudicación (IVA INCLUIDO)]]</f>
        <v>#VALUE!</v>
      </c>
      <c r="W2249" s="137"/>
    </row>
    <row r="2250" spans="19:23">
      <c r="S2250" s="203" t="e">
        <f>Tabla13[[#This Row],[Título del contrato]]&amp;Tabla13[[#This Row],[Nº Expediente de la plataforma de contratación]]</f>
        <v>#VALUE!</v>
      </c>
      <c r="T2250" s="208" t="e">
        <f>Tabla13[[#This Row],[Nº Expediente de la plataforma de contratación]]</f>
        <v>#VALUE!</v>
      </c>
      <c r="U2250" s="134" t="e">
        <f>Tabla13[[#This Row],[Importe IVA ]]</f>
        <v>#VALUE!</v>
      </c>
      <c r="V2250" s="134" t="e">
        <f>Tabla13[[#This Row],[Importe de adjudicación (IVA INCLUIDO)]]</f>
        <v>#VALUE!</v>
      </c>
      <c r="W2250" s="137"/>
    </row>
    <row r="2251" spans="19:23">
      <c r="S2251" s="203" t="e">
        <f>Tabla13[[#This Row],[Título del contrato]]&amp;Tabla13[[#This Row],[Nº Expediente de la plataforma de contratación]]</f>
        <v>#VALUE!</v>
      </c>
      <c r="T2251" s="208" t="e">
        <f>Tabla13[[#This Row],[Nº Expediente de la plataforma de contratación]]</f>
        <v>#VALUE!</v>
      </c>
      <c r="U2251" s="134" t="e">
        <f>Tabla13[[#This Row],[Importe IVA ]]</f>
        <v>#VALUE!</v>
      </c>
      <c r="V2251" s="134" t="e">
        <f>Tabla13[[#This Row],[Importe de adjudicación (IVA INCLUIDO)]]</f>
        <v>#VALUE!</v>
      </c>
      <c r="W2251" s="137"/>
    </row>
    <row r="2252" spans="19:23">
      <c r="S2252" s="203" t="e">
        <f>Tabla13[[#This Row],[Título del contrato]]&amp;Tabla13[[#This Row],[Nº Expediente de la plataforma de contratación]]</f>
        <v>#VALUE!</v>
      </c>
      <c r="T2252" s="208" t="e">
        <f>Tabla13[[#This Row],[Nº Expediente de la plataforma de contratación]]</f>
        <v>#VALUE!</v>
      </c>
      <c r="U2252" s="134" t="e">
        <f>Tabla13[[#This Row],[Importe IVA ]]</f>
        <v>#VALUE!</v>
      </c>
      <c r="V2252" s="134" t="e">
        <f>Tabla13[[#This Row],[Importe de adjudicación (IVA INCLUIDO)]]</f>
        <v>#VALUE!</v>
      </c>
      <c r="W2252" s="137"/>
    </row>
    <row r="2253" spans="19:23">
      <c r="S2253" s="203" t="e">
        <f>Tabla13[[#This Row],[Título del contrato]]&amp;Tabla13[[#This Row],[Nº Expediente de la plataforma de contratación]]</f>
        <v>#VALUE!</v>
      </c>
      <c r="T2253" s="208" t="e">
        <f>Tabla13[[#This Row],[Nº Expediente de la plataforma de contratación]]</f>
        <v>#VALUE!</v>
      </c>
      <c r="U2253" s="134" t="e">
        <f>Tabla13[[#This Row],[Importe IVA ]]</f>
        <v>#VALUE!</v>
      </c>
      <c r="V2253" s="134" t="e">
        <f>Tabla13[[#This Row],[Importe de adjudicación (IVA INCLUIDO)]]</f>
        <v>#VALUE!</v>
      </c>
      <c r="W2253" s="137"/>
    </row>
    <row r="2254" spans="19:23">
      <c r="S2254" s="203" t="e">
        <f>Tabla13[[#This Row],[Título del contrato]]&amp;Tabla13[[#This Row],[Nº Expediente de la plataforma de contratación]]</f>
        <v>#VALUE!</v>
      </c>
      <c r="T2254" s="208" t="e">
        <f>Tabla13[[#This Row],[Nº Expediente de la plataforma de contratación]]</f>
        <v>#VALUE!</v>
      </c>
      <c r="U2254" s="134" t="e">
        <f>Tabla13[[#This Row],[Importe IVA ]]</f>
        <v>#VALUE!</v>
      </c>
      <c r="V2254" s="134" t="e">
        <f>Tabla13[[#This Row],[Importe de adjudicación (IVA INCLUIDO)]]</f>
        <v>#VALUE!</v>
      </c>
      <c r="W2254" s="137"/>
    </row>
    <row r="2255" spans="19:23">
      <c r="S2255" s="203" t="e">
        <f>Tabla13[[#This Row],[Título del contrato]]&amp;Tabla13[[#This Row],[Nº Expediente de la plataforma de contratación]]</f>
        <v>#VALUE!</v>
      </c>
      <c r="T2255" s="208" t="e">
        <f>Tabla13[[#This Row],[Nº Expediente de la plataforma de contratación]]</f>
        <v>#VALUE!</v>
      </c>
      <c r="U2255" s="134" t="e">
        <f>Tabla13[[#This Row],[Importe IVA ]]</f>
        <v>#VALUE!</v>
      </c>
      <c r="V2255" s="134" t="e">
        <f>Tabla13[[#This Row],[Importe de adjudicación (IVA INCLUIDO)]]</f>
        <v>#VALUE!</v>
      </c>
      <c r="W2255" s="137"/>
    </row>
    <row r="2256" spans="19:23">
      <c r="S2256" s="203" t="e">
        <f>Tabla13[[#This Row],[Título del contrato]]&amp;Tabla13[[#This Row],[Nº Expediente de la plataforma de contratación]]</f>
        <v>#VALUE!</v>
      </c>
      <c r="T2256" s="208" t="e">
        <f>Tabla13[[#This Row],[Nº Expediente de la plataforma de contratación]]</f>
        <v>#VALUE!</v>
      </c>
      <c r="U2256" s="134" t="e">
        <f>Tabla13[[#This Row],[Importe IVA ]]</f>
        <v>#VALUE!</v>
      </c>
      <c r="V2256" s="134" t="e">
        <f>Tabla13[[#This Row],[Importe de adjudicación (IVA INCLUIDO)]]</f>
        <v>#VALUE!</v>
      </c>
      <c r="W2256" s="137"/>
    </row>
    <row r="2257" spans="19:23">
      <c r="S2257" s="203" t="e">
        <f>Tabla13[[#This Row],[Título del contrato]]&amp;Tabla13[[#This Row],[Nº Expediente de la plataforma de contratación]]</f>
        <v>#VALUE!</v>
      </c>
      <c r="T2257" s="208" t="e">
        <f>Tabla13[[#This Row],[Nº Expediente de la plataforma de contratación]]</f>
        <v>#VALUE!</v>
      </c>
      <c r="U2257" s="134" t="e">
        <f>Tabla13[[#This Row],[Importe IVA ]]</f>
        <v>#VALUE!</v>
      </c>
      <c r="V2257" s="134" t="e">
        <f>Tabla13[[#This Row],[Importe de adjudicación (IVA INCLUIDO)]]</f>
        <v>#VALUE!</v>
      </c>
      <c r="W2257" s="137"/>
    </row>
    <row r="2258" spans="19:23">
      <c r="S2258" s="203" t="e">
        <f>Tabla13[[#This Row],[Título del contrato]]&amp;Tabla13[[#This Row],[Nº Expediente de la plataforma de contratación]]</f>
        <v>#VALUE!</v>
      </c>
      <c r="T2258" s="208" t="e">
        <f>Tabla13[[#This Row],[Nº Expediente de la plataforma de contratación]]</f>
        <v>#VALUE!</v>
      </c>
      <c r="U2258" s="134" t="e">
        <f>Tabla13[[#This Row],[Importe IVA ]]</f>
        <v>#VALUE!</v>
      </c>
      <c r="V2258" s="134" t="e">
        <f>Tabla13[[#This Row],[Importe de adjudicación (IVA INCLUIDO)]]</f>
        <v>#VALUE!</v>
      </c>
      <c r="W2258" s="137"/>
    </row>
    <row r="2259" spans="19:23">
      <c r="S2259" s="203" t="e">
        <f>Tabla13[[#This Row],[Título del contrato]]&amp;Tabla13[[#This Row],[Nº Expediente de la plataforma de contratación]]</f>
        <v>#VALUE!</v>
      </c>
      <c r="T2259" s="208" t="e">
        <f>Tabla13[[#This Row],[Nº Expediente de la plataforma de contratación]]</f>
        <v>#VALUE!</v>
      </c>
      <c r="U2259" s="134" t="e">
        <f>Tabla13[[#This Row],[Importe IVA ]]</f>
        <v>#VALUE!</v>
      </c>
      <c r="V2259" s="134" t="e">
        <f>Tabla13[[#This Row],[Importe de adjudicación (IVA INCLUIDO)]]</f>
        <v>#VALUE!</v>
      </c>
      <c r="W2259" s="137"/>
    </row>
    <row r="2260" spans="19:23">
      <c r="S2260" s="203" t="e">
        <f>Tabla13[[#This Row],[Título del contrato]]&amp;Tabla13[[#This Row],[Nº Expediente de la plataforma de contratación]]</f>
        <v>#VALUE!</v>
      </c>
      <c r="T2260" s="208" t="e">
        <f>Tabla13[[#This Row],[Nº Expediente de la plataforma de contratación]]</f>
        <v>#VALUE!</v>
      </c>
      <c r="U2260" s="134" t="e">
        <f>Tabla13[[#This Row],[Importe IVA ]]</f>
        <v>#VALUE!</v>
      </c>
      <c r="V2260" s="134" t="e">
        <f>Tabla13[[#This Row],[Importe de adjudicación (IVA INCLUIDO)]]</f>
        <v>#VALUE!</v>
      </c>
      <c r="W2260" s="137"/>
    </row>
    <row r="2261" spans="19:23">
      <c r="S2261" s="203" t="e">
        <f>Tabla13[[#This Row],[Título del contrato]]&amp;Tabla13[[#This Row],[Nº Expediente de la plataforma de contratación]]</f>
        <v>#VALUE!</v>
      </c>
      <c r="T2261" s="208" t="e">
        <f>Tabla13[[#This Row],[Nº Expediente de la plataforma de contratación]]</f>
        <v>#VALUE!</v>
      </c>
      <c r="U2261" s="134" t="e">
        <f>Tabla13[[#This Row],[Importe IVA ]]</f>
        <v>#VALUE!</v>
      </c>
      <c r="V2261" s="134" t="e">
        <f>Tabla13[[#This Row],[Importe de adjudicación (IVA INCLUIDO)]]</f>
        <v>#VALUE!</v>
      </c>
      <c r="W2261" s="137"/>
    </row>
    <row r="2262" spans="19:23">
      <c r="S2262" s="203" t="e">
        <f>Tabla13[[#This Row],[Título del contrato]]&amp;Tabla13[[#This Row],[Nº Expediente de la plataforma de contratación]]</f>
        <v>#VALUE!</v>
      </c>
      <c r="T2262" s="208" t="e">
        <f>Tabla13[[#This Row],[Nº Expediente de la plataforma de contratación]]</f>
        <v>#VALUE!</v>
      </c>
      <c r="U2262" s="134" t="e">
        <f>Tabla13[[#This Row],[Importe IVA ]]</f>
        <v>#VALUE!</v>
      </c>
      <c r="V2262" s="134" t="e">
        <f>Tabla13[[#This Row],[Importe de adjudicación (IVA INCLUIDO)]]</f>
        <v>#VALUE!</v>
      </c>
      <c r="W2262" s="137"/>
    </row>
    <row r="2263" spans="19:23">
      <c r="S2263" s="203" t="e">
        <f>Tabla13[[#This Row],[Título del contrato]]&amp;Tabla13[[#This Row],[Nº Expediente de la plataforma de contratación]]</f>
        <v>#VALUE!</v>
      </c>
      <c r="T2263" s="208" t="e">
        <f>Tabla13[[#This Row],[Nº Expediente de la plataforma de contratación]]</f>
        <v>#VALUE!</v>
      </c>
      <c r="U2263" s="134" t="e">
        <f>Tabla13[[#This Row],[Importe IVA ]]</f>
        <v>#VALUE!</v>
      </c>
      <c r="V2263" s="134" t="e">
        <f>Tabla13[[#This Row],[Importe de adjudicación (IVA INCLUIDO)]]</f>
        <v>#VALUE!</v>
      </c>
      <c r="W2263" s="137"/>
    </row>
    <row r="2264" spans="19:23">
      <c r="S2264" s="203" t="e">
        <f>Tabla13[[#This Row],[Título del contrato]]&amp;Tabla13[[#This Row],[Nº Expediente de la plataforma de contratación]]</f>
        <v>#VALUE!</v>
      </c>
      <c r="T2264" s="208" t="e">
        <f>Tabla13[[#This Row],[Nº Expediente de la plataforma de contratación]]</f>
        <v>#VALUE!</v>
      </c>
      <c r="U2264" s="134" t="e">
        <f>Tabla13[[#This Row],[Importe IVA ]]</f>
        <v>#VALUE!</v>
      </c>
      <c r="V2264" s="134" t="e">
        <f>Tabla13[[#This Row],[Importe de adjudicación (IVA INCLUIDO)]]</f>
        <v>#VALUE!</v>
      </c>
      <c r="W2264" s="137"/>
    </row>
    <row r="2265" spans="19:23">
      <c r="S2265" s="203" t="e">
        <f>Tabla13[[#This Row],[Título del contrato]]&amp;Tabla13[[#This Row],[Nº Expediente de la plataforma de contratación]]</f>
        <v>#VALUE!</v>
      </c>
      <c r="T2265" s="208" t="e">
        <f>Tabla13[[#This Row],[Nº Expediente de la plataforma de contratación]]</f>
        <v>#VALUE!</v>
      </c>
      <c r="U2265" s="134" t="e">
        <f>Tabla13[[#This Row],[Importe IVA ]]</f>
        <v>#VALUE!</v>
      </c>
      <c r="V2265" s="134" t="e">
        <f>Tabla13[[#This Row],[Importe de adjudicación (IVA INCLUIDO)]]</f>
        <v>#VALUE!</v>
      </c>
      <c r="W2265" s="137"/>
    </row>
    <row r="2266" spans="19:23">
      <c r="S2266" s="203" t="e">
        <f>Tabla13[[#This Row],[Título del contrato]]&amp;Tabla13[[#This Row],[Nº Expediente de la plataforma de contratación]]</f>
        <v>#VALUE!</v>
      </c>
      <c r="T2266" s="208" t="e">
        <f>Tabla13[[#This Row],[Nº Expediente de la plataforma de contratación]]</f>
        <v>#VALUE!</v>
      </c>
      <c r="U2266" s="134" t="e">
        <f>Tabla13[[#This Row],[Importe IVA ]]</f>
        <v>#VALUE!</v>
      </c>
      <c r="V2266" s="134" t="e">
        <f>Tabla13[[#This Row],[Importe de adjudicación (IVA INCLUIDO)]]</f>
        <v>#VALUE!</v>
      </c>
      <c r="W2266" s="137"/>
    </row>
    <row r="2267" spans="19:23">
      <c r="S2267" s="203" t="e">
        <f>Tabla13[[#This Row],[Título del contrato]]&amp;Tabla13[[#This Row],[Nº Expediente de la plataforma de contratación]]</f>
        <v>#VALUE!</v>
      </c>
      <c r="T2267" s="208" t="e">
        <f>Tabla13[[#This Row],[Nº Expediente de la plataforma de contratación]]</f>
        <v>#VALUE!</v>
      </c>
      <c r="U2267" s="134" t="e">
        <f>Tabla13[[#This Row],[Importe IVA ]]</f>
        <v>#VALUE!</v>
      </c>
      <c r="V2267" s="134" t="e">
        <f>Tabla13[[#This Row],[Importe de adjudicación (IVA INCLUIDO)]]</f>
        <v>#VALUE!</v>
      </c>
      <c r="W2267" s="137"/>
    </row>
    <row r="2268" spans="19:23">
      <c r="S2268" s="203" t="e">
        <f>Tabla13[[#This Row],[Título del contrato]]&amp;Tabla13[[#This Row],[Nº Expediente de la plataforma de contratación]]</f>
        <v>#VALUE!</v>
      </c>
      <c r="T2268" s="208" t="e">
        <f>Tabla13[[#This Row],[Nº Expediente de la plataforma de contratación]]</f>
        <v>#VALUE!</v>
      </c>
      <c r="U2268" s="134" t="e">
        <f>Tabla13[[#This Row],[Importe IVA ]]</f>
        <v>#VALUE!</v>
      </c>
      <c r="V2268" s="134" t="e">
        <f>Tabla13[[#This Row],[Importe de adjudicación (IVA INCLUIDO)]]</f>
        <v>#VALUE!</v>
      </c>
      <c r="W2268" s="137"/>
    </row>
    <row r="2269" spans="19:23">
      <c r="S2269" s="203" t="e">
        <f>Tabla13[[#This Row],[Título del contrato]]&amp;Tabla13[[#This Row],[Nº Expediente de la plataforma de contratación]]</f>
        <v>#VALUE!</v>
      </c>
      <c r="T2269" s="208" t="e">
        <f>Tabla13[[#This Row],[Nº Expediente de la plataforma de contratación]]</f>
        <v>#VALUE!</v>
      </c>
      <c r="U2269" s="134" t="e">
        <f>Tabla13[[#This Row],[Importe IVA ]]</f>
        <v>#VALUE!</v>
      </c>
      <c r="V2269" s="134" t="e">
        <f>Tabla13[[#This Row],[Importe de adjudicación (IVA INCLUIDO)]]</f>
        <v>#VALUE!</v>
      </c>
      <c r="W2269" s="137"/>
    </row>
    <row r="2270" spans="19:23">
      <c r="S2270" s="203" t="e">
        <f>Tabla13[[#This Row],[Título del contrato]]&amp;Tabla13[[#This Row],[Nº Expediente de la plataforma de contratación]]</f>
        <v>#VALUE!</v>
      </c>
      <c r="T2270" s="208" t="e">
        <f>Tabla13[[#This Row],[Nº Expediente de la plataforma de contratación]]</f>
        <v>#VALUE!</v>
      </c>
      <c r="U2270" s="134" t="e">
        <f>Tabla13[[#This Row],[Importe IVA ]]</f>
        <v>#VALUE!</v>
      </c>
      <c r="V2270" s="134" t="e">
        <f>Tabla13[[#This Row],[Importe de adjudicación (IVA INCLUIDO)]]</f>
        <v>#VALUE!</v>
      </c>
      <c r="W2270" s="137"/>
    </row>
    <row r="2271" spans="19:23">
      <c r="S2271" s="203" t="e">
        <f>Tabla13[[#This Row],[Título del contrato]]&amp;Tabla13[[#This Row],[Nº Expediente de la plataforma de contratación]]</f>
        <v>#VALUE!</v>
      </c>
      <c r="T2271" s="208" t="e">
        <f>Tabla13[[#This Row],[Nº Expediente de la plataforma de contratación]]</f>
        <v>#VALUE!</v>
      </c>
      <c r="U2271" s="134" t="e">
        <f>Tabla13[[#This Row],[Importe IVA ]]</f>
        <v>#VALUE!</v>
      </c>
      <c r="V2271" s="134" t="e">
        <f>Tabla13[[#This Row],[Importe de adjudicación (IVA INCLUIDO)]]</f>
        <v>#VALUE!</v>
      </c>
      <c r="W2271" s="137"/>
    </row>
    <row r="2272" spans="19:23">
      <c r="S2272" s="203" t="e">
        <f>Tabla13[[#This Row],[Título del contrato]]&amp;Tabla13[[#This Row],[Nº Expediente de la plataforma de contratación]]</f>
        <v>#VALUE!</v>
      </c>
      <c r="T2272" s="208" t="e">
        <f>Tabla13[[#This Row],[Nº Expediente de la plataforma de contratación]]</f>
        <v>#VALUE!</v>
      </c>
      <c r="U2272" s="134" t="e">
        <f>Tabla13[[#This Row],[Importe IVA ]]</f>
        <v>#VALUE!</v>
      </c>
      <c r="V2272" s="134" t="e">
        <f>Tabla13[[#This Row],[Importe de adjudicación (IVA INCLUIDO)]]</f>
        <v>#VALUE!</v>
      </c>
      <c r="W2272" s="137"/>
    </row>
    <row r="2273" spans="19:23">
      <c r="S2273" s="203" t="e">
        <f>Tabla13[[#This Row],[Título del contrato]]&amp;Tabla13[[#This Row],[Nº Expediente de la plataforma de contratación]]</f>
        <v>#VALUE!</v>
      </c>
      <c r="T2273" s="208" t="e">
        <f>Tabla13[[#This Row],[Nº Expediente de la plataforma de contratación]]</f>
        <v>#VALUE!</v>
      </c>
      <c r="U2273" s="134" t="e">
        <f>Tabla13[[#This Row],[Importe IVA ]]</f>
        <v>#VALUE!</v>
      </c>
      <c r="V2273" s="134" t="e">
        <f>Tabla13[[#This Row],[Importe de adjudicación (IVA INCLUIDO)]]</f>
        <v>#VALUE!</v>
      </c>
      <c r="W2273" s="137"/>
    </row>
    <row r="2274" spans="19:23">
      <c r="S2274" s="203" t="e">
        <f>Tabla13[[#This Row],[Título del contrato]]&amp;Tabla13[[#This Row],[Nº Expediente de la plataforma de contratación]]</f>
        <v>#VALUE!</v>
      </c>
      <c r="T2274" s="208" t="e">
        <f>Tabla13[[#This Row],[Nº Expediente de la plataforma de contratación]]</f>
        <v>#VALUE!</v>
      </c>
      <c r="U2274" s="134" t="e">
        <f>Tabla13[[#This Row],[Importe IVA ]]</f>
        <v>#VALUE!</v>
      </c>
      <c r="V2274" s="134" t="e">
        <f>Tabla13[[#This Row],[Importe de adjudicación (IVA INCLUIDO)]]</f>
        <v>#VALUE!</v>
      </c>
      <c r="W2274" s="137"/>
    </row>
    <row r="2275" spans="19:23">
      <c r="S2275" s="203" t="e">
        <f>Tabla13[[#This Row],[Título del contrato]]&amp;Tabla13[[#This Row],[Nº Expediente de la plataforma de contratación]]</f>
        <v>#VALUE!</v>
      </c>
      <c r="T2275" s="208" t="e">
        <f>Tabla13[[#This Row],[Nº Expediente de la plataforma de contratación]]</f>
        <v>#VALUE!</v>
      </c>
      <c r="U2275" s="134" t="e">
        <f>Tabla13[[#This Row],[Importe IVA ]]</f>
        <v>#VALUE!</v>
      </c>
      <c r="V2275" s="134" t="e">
        <f>Tabla13[[#This Row],[Importe de adjudicación (IVA INCLUIDO)]]</f>
        <v>#VALUE!</v>
      </c>
      <c r="W2275" s="137"/>
    </row>
    <row r="2276" spans="19:23">
      <c r="S2276" s="203" t="e">
        <f>Tabla13[[#This Row],[Título del contrato]]&amp;Tabla13[[#This Row],[Nº Expediente de la plataforma de contratación]]</f>
        <v>#VALUE!</v>
      </c>
      <c r="T2276" s="208" t="e">
        <f>Tabla13[[#This Row],[Nº Expediente de la plataforma de contratación]]</f>
        <v>#VALUE!</v>
      </c>
      <c r="U2276" s="134" t="e">
        <f>Tabla13[[#This Row],[Importe IVA ]]</f>
        <v>#VALUE!</v>
      </c>
      <c r="V2276" s="134" t="e">
        <f>Tabla13[[#This Row],[Importe de adjudicación (IVA INCLUIDO)]]</f>
        <v>#VALUE!</v>
      </c>
      <c r="W2276" s="137"/>
    </row>
    <row r="2277" spans="19:23">
      <c r="S2277" s="203" t="e">
        <f>Tabla13[[#This Row],[Título del contrato]]&amp;Tabla13[[#This Row],[Nº Expediente de la plataforma de contratación]]</f>
        <v>#VALUE!</v>
      </c>
      <c r="T2277" s="208" t="e">
        <f>Tabla13[[#This Row],[Nº Expediente de la plataforma de contratación]]</f>
        <v>#VALUE!</v>
      </c>
      <c r="U2277" s="134" t="e">
        <f>Tabla13[[#This Row],[Importe IVA ]]</f>
        <v>#VALUE!</v>
      </c>
      <c r="V2277" s="134" t="e">
        <f>Tabla13[[#This Row],[Importe de adjudicación (IVA INCLUIDO)]]</f>
        <v>#VALUE!</v>
      </c>
      <c r="W2277" s="137"/>
    </row>
    <row r="2278" spans="19:23">
      <c r="S2278" s="203" t="e">
        <f>Tabla13[[#This Row],[Título del contrato]]&amp;Tabla13[[#This Row],[Nº Expediente de la plataforma de contratación]]</f>
        <v>#VALUE!</v>
      </c>
      <c r="T2278" s="208" t="e">
        <f>Tabla13[[#This Row],[Nº Expediente de la plataforma de contratación]]</f>
        <v>#VALUE!</v>
      </c>
      <c r="U2278" s="134" t="e">
        <f>Tabla13[[#This Row],[Importe IVA ]]</f>
        <v>#VALUE!</v>
      </c>
      <c r="V2278" s="134" t="e">
        <f>Tabla13[[#This Row],[Importe de adjudicación (IVA INCLUIDO)]]</f>
        <v>#VALUE!</v>
      </c>
      <c r="W2278" s="137"/>
    </row>
    <row r="2279" spans="19:23">
      <c r="S2279" s="203" t="e">
        <f>Tabla13[[#This Row],[Título del contrato]]&amp;Tabla13[[#This Row],[Nº Expediente de la plataforma de contratación]]</f>
        <v>#VALUE!</v>
      </c>
      <c r="T2279" s="208" t="e">
        <f>Tabla13[[#This Row],[Nº Expediente de la plataforma de contratación]]</f>
        <v>#VALUE!</v>
      </c>
      <c r="U2279" s="134" t="e">
        <f>Tabla13[[#This Row],[Importe IVA ]]</f>
        <v>#VALUE!</v>
      </c>
      <c r="V2279" s="134" t="e">
        <f>Tabla13[[#This Row],[Importe de adjudicación (IVA INCLUIDO)]]</f>
        <v>#VALUE!</v>
      </c>
      <c r="W2279" s="137"/>
    </row>
    <row r="2280" spans="19:23">
      <c r="S2280" s="203" t="e">
        <f>Tabla13[[#This Row],[Título del contrato]]&amp;Tabla13[[#This Row],[Nº Expediente de la plataforma de contratación]]</f>
        <v>#VALUE!</v>
      </c>
      <c r="T2280" s="208" t="e">
        <f>Tabla13[[#This Row],[Nº Expediente de la plataforma de contratación]]</f>
        <v>#VALUE!</v>
      </c>
      <c r="U2280" s="134" t="e">
        <f>Tabla13[[#This Row],[Importe IVA ]]</f>
        <v>#VALUE!</v>
      </c>
      <c r="V2280" s="134" t="e">
        <f>Tabla13[[#This Row],[Importe de adjudicación (IVA INCLUIDO)]]</f>
        <v>#VALUE!</v>
      </c>
      <c r="W2280" s="137"/>
    </row>
    <row r="2281" spans="19:23">
      <c r="S2281" s="203" t="e">
        <f>Tabla13[[#This Row],[Título del contrato]]&amp;Tabla13[[#This Row],[Nº Expediente de la plataforma de contratación]]</f>
        <v>#VALUE!</v>
      </c>
      <c r="T2281" s="208" t="e">
        <f>Tabla13[[#This Row],[Nº Expediente de la plataforma de contratación]]</f>
        <v>#VALUE!</v>
      </c>
      <c r="U2281" s="134" t="e">
        <f>Tabla13[[#This Row],[Importe IVA ]]</f>
        <v>#VALUE!</v>
      </c>
      <c r="V2281" s="134" t="e">
        <f>Tabla13[[#This Row],[Importe de adjudicación (IVA INCLUIDO)]]</f>
        <v>#VALUE!</v>
      </c>
      <c r="W2281" s="137"/>
    </row>
    <row r="2282" spans="19:23">
      <c r="S2282" s="203" t="e">
        <f>Tabla13[[#This Row],[Título del contrato]]&amp;Tabla13[[#This Row],[Nº Expediente de la plataforma de contratación]]</f>
        <v>#VALUE!</v>
      </c>
      <c r="T2282" s="208" t="e">
        <f>Tabla13[[#This Row],[Nº Expediente de la plataforma de contratación]]</f>
        <v>#VALUE!</v>
      </c>
      <c r="U2282" s="134" t="e">
        <f>Tabla13[[#This Row],[Importe IVA ]]</f>
        <v>#VALUE!</v>
      </c>
      <c r="V2282" s="134" t="e">
        <f>Tabla13[[#This Row],[Importe de adjudicación (IVA INCLUIDO)]]</f>
        <v>#VALUE!</v>
      </c>
      <c r="W2282" s="137"/>
    </row>
    <row r="2283" spans="19:23">
      <c r="S2283" s="203" t="e">
        <f>Tabla13[[#This Row],[Título del contrato]]&amp;Tabla13[[#This Row],[Nº Expediente de la plataforma de contratación]]</f>
        <v>#VALUE!</v>
      </c>
      <c r="T2283" s="208" t="e">
        <f>Tabla13[[#This Row],[Nº Expediente de la plataforma de contratación]]</f>
        <v>#VALUE!</v>
      </c>
      <c r="U2283" s="134" t="e">
        <f>Tabla13[[#This Row],[Importe IVA ]]</f>
        <v>#VALUE!</v>
      </c>
      <c r="V2283" s="134" t="e">
        <f>Tabla13[[#This Row],[Importe de adjudicación (IVA INCLUIDO)]]</f>
        <v>#VALUE!</v>
      </c>
      <c r="W2283" s="137"/>
    </row>
    <row r="2284" spans="19:23">
      <c r="S2284" s="203" t="e">
        <f>Tabla13[[#This Row],[Título del contrato]]&amp;Tabla13[[#This Row],[Nº Expediente de la plataforma de contratación]]</f>
        <v>#VALUE!</v>
      </c>
      <c r="T2284" s="208" t="e">
        <f>Tabla13[[#This Row],[Nº Expediente de la plataforma de contratación]]</f>
        <v>#VALUE!</v>
      </c>
      <c r="U2284" s="134" t="e">
        <f>Tabla13[[#This Row],[Importe IVA ]]</f>
        <v>#VALUE!</v>
      </c>
      <c r="V2284" s="134" t="e">
        <f>Tabla13[[#This Row],[Importe de adjudicación (IVA INCLUIDO)]]</f>
        <v>#VALUE!</v>
      </c>
      <c r="W2284" s="137"/>
    </row>
    <row r="2285" spans="19:23">
      <c r="S2285" s="203" t="e">
        <f>Tabla13[[#This Row],[Título del contrato]]&amp;Tabla13[[#This Row],[Nº Expediente de la plataforma de contratación]]</f>
        <v>#VALUE!</v>
      </c>
      <c r="T2285" s="208" t="e">
        <f>Tabla13[[#This Row],[Nº Expediente de la plataforma de contratación]]</f>
        <v>#VALUE!</v>
      </c>
      <c r="U2285" s="134" t="e">
        <f>Tabla13[[#This Row],[Importe IVA ]]</f>
        <v>#VALUE!</v>
      </c>
      <c r="V2285" s="134" t="e">
        <f>Tabla13[[#This Row],[Importe de adjudicación (IVA INCLUIDO)]]</f>
        <v>#VALUE!</v>
      </c>
      <c r="W2285" s="137"/>
    </row>
    <row r="2286" spans="19:23">
      <c r="S2286" s="203" t="e">
        <f>Tabla13[[#This Row],[Título del contrato]]&amp;Tabla13[[#This Row],[Nº Expediente de la plataforma de contratación]]</f>
        <v>#VALUE!</v>
      </c>
      <c r="T2286" s="208" t="e">
        <f>Tabla13[[#This Row],[Nº Expediente de la plataforma de contratación]]</f>
        <v>#VALUE!</v>
      </c>
      <c r="U2286" s="134" t="e">
        <f>Tabla13[[#This Row],[Importe IVA ]]</f>
        <v>#VALUE!</v>
      </c>
      <c r="V2286" s="134" t="e">
        <f>Tabla13[[#This Row],[Importe de adjudicación (IVA INCLUIDO)]]</f>
        <v>#VALUE!</v>
      </c>
      <c r="W2286" s="137"/>
    </row>
    <row r="2287" spans="19:23">
      <c r="S2287" s="203" t="e">
        <f>Tabla13[[#This Row],[Título del contrato]]&amp;Tabla13[[#This Row],[Nº Expediente de la plataforma de contratación]]</f>
        <v>#VALUE!</v>
      </c>
      <c r="T2287" s="208" t="e">
        <f>Tabla13[[#This Row],[Nº Expediente de la plataforma de contratación]]</f>
        <v>#VALUE!</v>
      </c>
      <c r="U2287" s="134" t="e">
        <f>Tabla13[[#This Row],[Importe IVA ]]</f>
        <v>#VALUE!</v>
      </c>
      <c r="V2287" s="134" t="e">
        <f>Tabla13[[#This Row],[Importe de adjudicación (IVA INCLUIDO)]]</f>
        <v>#VALUE!</v>
      </c>
      <c r="W2287" s="137"/>
    </row>
    <row r="2288" spans="19:23">
      <c r="S2288" s="203" t="e">
        <f>Tabla13[[#This Row],[Título del contrato]]&amp;Tabla13[[#This Row],[Nº Expediente de la plataforma de contratación]]</f>
        <v>#VALUE!</v>
      </c>
      <c r="T2288" s="208" t="e">
        <f>Tabla13[[#This Row],[Nº Expediente de la plataforma de contratación]]</f>
        <v>#VALUE!</v>
      </c>
      <c r="U2288" s="134" t="e">
        <f>Tabla13[[#This Row],[Importe IVA ]]</f>
        <v>#VALUE!</v>
      </c>
      <c r="V2288" s="134" t="e">
        <f>Tabla13[[#This Row],[Importe de adjudicación (IVA INCLUIDO)]]</f>
        <v>#VALUE!</v>
      </c>
      <c r="W2288" s="137"/>
    </row>
    <row r="2289" spans="19:23">
      <c r="S2289" s="203" t="e">
        <f>Tabla13[[#This Row],[Título del contrato]]&amp;Tabla13[[#This Row],[Nº Expediente de la plataforma de contratación]]</f>
        <v>#VALUE!</v>
      </c>
      <c r="T2289" s="208" t="e">
        <f>Tabla13[[#This Row],[Nº Expediente de la plataforma de contratación]]</f>
        <v>#VALUE!</v>
      </c>
      <c r="U2289" s="134" t="e">
        <f>Tabla13[[#This Row],[Importe IVA ]]</f>
        <v>#VALUE!</v>
      </c>
      <c r="V2289" s="134" t="e">
        <f>Tabla13[[#This Row],[Importe de adjudicación (IVA INCLUIDO)]]</f>
        <v>#VALUE!</v>
      </c>
      <c r="W2289" s="137"/>
    </row>
    <row r="2290" spans="19:23">
      <c r="S2290" s="203" t="e">
        <f>Tabla13[[#This Row],[Título del contrato]]&amp;Tabla13[[#This Row],[Nº Expediente de la plataforma de contratación]]</f>
        <v>#VALUE!</v>
      </c>
      <c r="T2290" s="208" t="e">
        <f>Tabla13[[#This Row],[Nº Expediente de la plataforma de contratación]]</f>
        <v>#VALUE!</v>
      </c>
      <c r="U2290" s="134" t="e">
        <f>Tabla13[[#This Row],[Importe IVA ]]</f>
        <v>#VALUE!</v>
      </c>
      <c r="V2290" s="134" t="e">
        <f>Tabla13[[#This Row],[Importe de adjudicación (IVA INCLUIDO)]]</f>
        <v>#VALUE!</v>
      </c>
      <c r="W2290" s="137"/>
    </row>
    <row r="2291" spans="19:23">
      <c r="S2291" s="203" t="e">
        <f>Tabla13[[#This Row],[Título del contrato]]&amp;Tabla13[[#This Row],[Nº Expediente de la plataforma de contratación]]</f>
        <v>#VALUE!</v>
      </c>
      <c r="T2291" s="208" t="e">
        <f>Tabla13[[#This Row],[Nº Expediente de la plataforma de contratación]]</f>
        <v>#VALUE!</v>
      </c>
      <c r="U2291" s="134" t="e">
        <f>Tabla13[[#This Row],[Importe IVA ]]</f>
        <v>#VALUE!</v>
      </c>
      <c r="V2291" s="134" t="e">
        <f>Tabla13[[#This Row],[Importe de adjudicación (IVA INCLUIDO)]]</f>
        <v>#VALUE!</v>
      </c>
      <c r="W2291" s="137"/>
    </row>
    <row r="2292" spans="19:23">
      <c r="S2292" s="203" t="e">
        <f>Tabla13[[#This Row],[Título del contrato]]&amp;Tabla13[[#This Row],[Nº Expediente de la plataforma de contratación]]</f>
        <v>#VALUE!</v>
      </c>
      <c r="T2292" s="208" t="e">
        <f>Tabla13[[#This Row],[Nº Expediente de la plataforma de contratación]]</f>
        <v>#VALUE!</v>
      </c>
      <c r="U2292" s="134" t="e">
        <f>Tabla13[[#This Row],[Importe IVA ]]</f>
        <v>#VALUE!</v>
      </c>
      <c r="V2292" s="134" t="e">
        <f>Tabla13[[#This Row],[Importe de adjudicación (IVA INCLUIDO)]]</f>
        <v>#VALUE!</v>
      </c>
      <c r="W2292" s="137"/>
    </row>
    <row r="2293" spans="19:23">
      <c r="S2293" s="203" t="e">
        <f>Tabla13[[#This Row],[Título del contrato]]&amp;Tabla13[[#This Row],[Nº Expediente de la plataforma de contratación]]</f>
        <v>#VALUE!</v>
      </c>
      <c r="T2293" s="208" t="e">
        <f>Tabla13[[#This Row],[Nº Expediente de la plataforma de contratación]]</f>
        <v>#VALUE!</v>
      </c>
      <c r="U2293" s="134" t="e">
        <f>Tabla13[[#This Row],[Importe IVA ]]</f>
        <v>#VALUE!</v>
      </c>
      <c r="V2293" s="134" t="e">
        <f>Tabla13[[#This Row],[Importe de adjudicación (IVA INCLUIDO)]]</f>
        <v>#VALUE!</v>
      </c>
      <c r="W2293" s="137"/>
    </row>
    <row r="2294" spans="19:23">
      <c r="S2294" s="203" t="e">
        <f>Tabla13[[#This Row],[Título del contrato]]&amp;Tabla13[[#This Row],[Nº Expediente de la plataforma de contratación]]</f>
        <v>#VALUE!</v>
      </c>
      <c r="T2294" s="208" t="e">
        <f>Tabla13[[#This Row],[Nº Expediente de la plataforma de contratación]]</f>
        <v>#VALUE!</v>
      </c>
      <c r="U2294" s="134" t="e">
        <f>Tabla13[[#This Row],[Importe IVA ]]</f>
        <v>#VALUE!</v>
      </c>
      <c r="V2294" s="134" t="e">
        <f>Tabla13[[#This Row],[Importe de adjudicación (IVA INCLUIDO)]]</f>
        <v>#VALUE!</v>
      </c>
      <c r="W2294" s="137"/>
    </row>
    <row r="2295" spans="19:23">
      <c r="S2295" s="203" t="e">
        <f>Tabla13[[#This Row],[Título del contrato]]&amp;Tabla13[[#This Row],[Nº Expediente de la plataforma de contratación]]</f>
        <v>#VALUE!</v>
      </c>
      <c r="T2295" s="208" t="e">
        <f>Tabla13[[#This Row],[Nº Expediente de la plataforma de contratación]]</f>
        <v>#VALUE!</v>
      </c>
      <c r="U2295" s="134" t="e">
        <f>Tabla13[[#This Row],[Importe IVA ]]</f>
        <v>#VALUE!</v>
      </c>
      <c r="V2295" s="134" t="e">
        <f>Tabla13[[#This Row],[Importe de adjudicación (IVA INCLUIDO)]]</f>
        <v>#VALUE!</v>
      </c>
      <c r="W2295" s="137"/>
    </row>
    <row r="2296" spans="19:23">
      <c r="S2296" s="203" t="e">
        <f>Tabla13[[#This Row],[Título del contrato]]&amp;Tabla13[[#This Row],[Nº Expediente de la plataforma de contratación]]</f>
        <v>#VALUE!</v>
      </c>
      <c r="T2296" s="208" t="e">
        <f>Tabla13[[#This Row],[Nº Expediente de la plataforma de contratación]]</f>
        <v>#VALUE!</v>
      </c>
      <c r="U2296" s="134" t="e">
        <f>Tabla13[[#This Row],[Importe IVA ]]</f>
        <v>#VALUE!</v>
      </c>
      <c r="V2296" s="134" t="e">
        <f>Tabla13[[#This Row],[Importe de adjudicación (IVA INCLUIDO)]]</f>
        <v>#VALUE!</v>
      </c>
      <c r="W2296" s="137"/>
    </row>
    <row r="2297" spans="19:23">
      <c r="S2297" s="203" t="e">
        <f>Tabla13[[#This Row],[Título del contrato]]&amp;Tabla13[[#This Row],[Nº Expediente de la plataforma de contratación]]</f>
        <v>#VALUE!</v>
      </c>
      <c r="T2297" s="208" t="e">
        <f>Tabla13[[#This Row],[Nº Expediente de la plataforma de contratación]]</f>
        <v>#VALUE!</v>
      </c>
      <c r="U2297" s="134" t="e">
        <f>Tabla13[[#This Row],[Importe IVA ]]</f>
        <v>#VALUE!</v>
      </c>
      <c r="V2297" s="134" t="e">
        <f>Tabla13[[#This Row],[Importe de adjudicación (IVA INCLUIDO)]]</f>
        <v>#VALUE!</v>
      </c>
      <c r="W2297" s="137"/>
    </row>
    <row r="2298" spans="19:23">
      <c r="S2298" s="203" t="e">
        <f>Tabla13[[#This Row],[Título del contrato]]&amp;Tabla13[[#This Row],[Nº Expediente de la plataforma de contratación]]</f>
        <v>#VALUE!</v>
      </c>
      <c r="T2298" s="208" t="e">
        <f>Tabla13[[#This Row],[Nº Expediente de la plataforma de contratación]]</f>
        <v>#VALUE!</v>
      </c>
      <c r="U2298" s="134" t="e">
        <f>Tabla13[[#This Row],[Importe IVA ]]</f>
        <v>#VALUE!</v>
      </c>
      <c r="V2298" s="134" t="e">
        <f>Tabla13[[#This Row],[Importe de adjudicación (IVA INCLUIDO)]]</f>
        <v>#VALUE!</v>
      </c>
      <c r="W2298" s="137"/>
    </row>
    <row r="2299" spans="19:23">
      <c r="S2299" s="203" t="e">
        <f>Tabla13[[#This Row],[Título del contrato]]&amp;Tabla13[[#This Row],[Nº Expediente de la plataforma de contratación]]</f>
        <v>#VALUE!</v>
      </c>
      <c r="T2299" s="208" t="e">
        <f>Tabla13[[#This Row],[Nº Expediente de la plataforma de contratación]]</f>
        <v>#VALUE!</v>
      </c>
      <c r="U2299" s="134" t="e">
        <f>Tabla13[[#This Row],[Importe IVA ]]</f>
        <v>#VALUE!</v>
      </c>
      <c r="V2299" s="134" t="e">
        <f>Tabla13[[#This Row],[Importe de adjudicación (IVA INCLUIDO)]]</f>
        <v>#VALUE!</v>
      </c>
      <c r="W2299" s="137"/>
    </row>
    <row r="2300" spans="19:23">
      <c r="S2300" s="203" t="e">
        <f>Tabla13[[#This Row],[Título del contrato]]&amp;Tabla13[[#This Row],[Nº Expediente de la plataforma de contratación]]</f>
        <v>#VALUE!</v>
      </c>
      <c r="T2300" s="208" t="e">
        <f>Tabla13[[#This Row],[Nº Expediente de la plataforma de contratación]]</f>
        <v>#VALUE!</v>
      </c>
      <c r="U2300" s="134" t="e">
        <f>Tabla13[[#This Row],[Importe IVA ]]</f>
        <v>#VALUE!</v>
      </c>
      <c r="V2300" s="134" t="e">
        <f>Tabla13[[#This Row],[Importe de adjudicación (IVA INCLUIDO)]]</f>
        <v>#VALUE!</v>
      </c>
      <c r="W2300" s="137"/>
    </row>
    <row r="2301" spans="19:23">
      <c r="S2301" s="203" t="e">
        <f>Tabla13[[#This Row],[Título del contrato]]&amp;Tabla13[[#This Row],[Nº Expediente de la plataforma de contratación]]</f>
        <v>#VALUE!</v>
      </c>
      <c r="T2301" s="208" t="e">
        <f>Tabla13[[#This Row],[Nº Expediente de la plataforma de contratación]]</f>
        <v>#VALUE!</v>
      </c>
      <c r="U2301" s="134" t="e">
        <f>Tabla13[[#This Row],[Importe IVA ]]</f>
        <v>#VALUE!</v>
      </c>
      <c r="V2301" s="134" t="e">
        <f>Tabla13[[#This Row],[Importe de adjudicación (IVA INCLUIDO)]]</f>
        <v>#VALUE!</v>
      </c>
      <c r="W2301" s="137"/>
    </row>
    <row r="2302" spans="19:23">
      <c r="S2302" s="203" t="e">
        <f>Tabla13[[#This Row],[Título del contrato]]&amp;Tabla13[[#This Row],[Nº Expediente de la plataforma de contratación]]</f>
        <v>#VALUE!</v>
      </c>
      <c r="T2302" s="208" t="e">
        <f>Tabla13[[#This Row],[Nº Expediente de la plataforma de contratación]]</f>
        <v>#VALUE!</v>
      </c>
      <c r="U2302" s="134" t="e">
        <f>Tabla13[[#This Row],[Importe IVA ]]</f>
        <v>#VALUE!</v>
      </c>
      <c r="V2302" s="134" t="e">
        <f>Tabla13[[#This Row],[Importe de adjudicación (IVA INCLUIDO)]]</f>
        <v>#VALUE!</v>
      </c>
      <c r="W2302" s="137"/>
    </row>
    <row r="2303" spans="19:23">
      <c r="S2303" s="203" t="e">
        <f>Tabla13[[#This Row],[Título del contrato]]&amp;Tabla13[[#This Row],[Nº Expediente de la plataforma de contratación]]</f>
        <v>#VALUE!</v>
      </c>
      <c r="T2303" s="208" t="e">
        <f>Tabla13[[#This Row],[Nº Expediente de la plataforma de contratación]]</f>
        <v>#VALUE!</v>
      </c>
      <c r="U2303" s="134" t="e">
        <f>Tabla13[[#This Row],[Importe IVA ]]</f>
        <v>#VALUE!</v>
      </c>
      <c r="V2303" s="134" t="e">
        <f>Tabla13[[#This Row],[Importe de adjudicación (IVA INCLUIDO)]]</f>
        <v>#VALUE!</v>
      </c>
      <c r="W2303" s="137"/>
    </row>
    <row r="2304" spans="19:23">
      <c r="S2304" s="203" t="e">
        <f>Tabla13[[#This Row],[Título del contrato]]&amp;Tabla13[[#This Row],[Nº Expediente de la plataforma de contratación]]</f>
        <v>#VALUE!</v>
      </c>
      <c r="T2304" s="208" t="e">
        <f>Tabla13[[#This Row],[Nº Expediente de la plataforma de contratación]]</f>
        <v>#VALUE!</v>
      </c>
      <c r="U2304" s="134" t="e">
        <f>Tabla13[[#This Row],[Importe IVA ]]</f>
        <v>#VALUE!</v>
      </c>
      <c r="V2304" s="134" t="e">
        <f>Tabla13[[#This Row],[Importe de adjudicación (IVA INCLUIDO)]]</f>
        <v>#VALUE!</v>
      </c>
      <c r="W2304" s="137"/>
    </row>
    <row r="2305" spans="19:23">
      <c r="S2305" s="203" t="e">
        <f>Tabla13[[#This Row],[Título del contrato]]&amp;Tabla13[[#This Row],[Nº Expediente de la plataforma de contratación]]</f>
        <v>#VALUE!</v>
      </c>
      <c r="T2305" s="208" t="e">
        <f>Tabla13[[#This Row],[Nº Expediente de la plataforma de contratación]]</f>
        <v>#VALUE!</v>
      </c>
      <c r="U2305" s="134" t="e">
        <f>Tabla13[[#This Row],[Importe IVA ]]</f>
        <v>#VALUE!</v>
      </c>
      <c r="V2305" s="134" t="e">
        <f>Tabla13[[#This Row],[Importe de adjudicación (IVA INCLUIDO)]]</f>
        <v>#VALUE!</v>
      </c>
      <c r="W2305" s="137"/>
    </row>
    <row r="2306" spans="19:23">
      <c r="S2306" s="203" t="e">
        <f>Tabla13[[#This Row],[Título del contrato]]&amp;Tabla13[[#This Row],[Nº Expediente de la plataforma de contratación]]</f>
        <v>#VALUE!</v>
      </c>
      <c r="T2306" s="208" t="e">
        <f>Tabla13[[#This Row],[Nº Expediente de la plataforma de contratación]]</f>
        <v>#VALUE!</v>
      </c>
      <c r="U2306" s="134" t="e">
        <f>Tabla13[[#This Row],[Importe IVA ]]</f>
        <v>#VALUE!</v>
      </c>
      <c r="V2306" s="134" t="e">
        <f>Tabla13[[#This Row],[Importe de adjudicación (IVA INCLUIDO)]]</f>
        <v>#VALUE!</v>
      </c>
      <c r="W2306" s="137"/>
    </row>
    <row r="2307" spans="19:23">
      <c r="S2307" s="203" t="e">
        <f>Tabla13[[#This Row],[Título del contrato]]&amp;Tabla13[[#This Row],[Nº Expediente de la plataforma de contratación]]</f>
        <v>#VALUE!</v>
      </c>
      <c r="T2307" s="208" t="e">
        <f>Tabla13[[#This Row],[Nº Expediente de la plataforma de contratación]]</f>
        <v>#VALUE!</v>
      </c>
      <c r="U2307" s="134" t="e">
        <f>Tabla13[[#This Row],[Importe IVA ]]</f>
        <v>#VALUE!</v>
      </c>
      <c r="V2307" s="134" t="e">
        <f>Tabla13[[#This Row],[Importe de adjudicación (IVA INCLUIDO)]]</f>
        <v>#VALUE!</v>
      </c>
      <c r="W2307" s="137"/>
    </row>
    <row r="2308" spans="19:23">
      <c r="S2308" s="203" t="e">
        <f>Tabla13[[#This Row],[Título del contrato]]&amp;Tabla13[[#This Row],[Nº Expediente de la plataforma de contratación]]</f>
        <v>#VALUE!</v>
      </c>
      <c r="T2308" s="208" t="e">
        <f>Tabla13[[#This Row],[Nº Expediente de la plataforma de contratación]]</f>
        <v>#VALUE!</v>
      </c>
      <c r="U2308" s="134" t="e">
        <f>Tabla13[[#This Row],[Importe IVA ]]</f>
        <v>#VALUE!</v>
      </c>
      <c r="V2308" s="134" t="e">
        <f>Tabla13[[#This Row],[Importe de adjudicación (IVA INCLUIDO)]]</f>
        <v>#VALUE!</v>
      </c>
      <c r="W2308" s="137"/>
    </row>
    <row r="2309" spans="19:23">
      <c r="S2309" s="203" t="e">
        <f>Tabla13[[#This Row],[Título del contrato]]&amp;Tabla13[[#This Row],[Nº Expediente de la plataforma de contratación]]</f>
        <v>#VALUE!</v>
      </c>
      <c r="T2309" s="208" t="e">
        <f>Tabla13[[#This Row],[Nº Expediente de la plataforma de contratación]]</f>
        <v>#VALUE!</v>
      </c>
      <c r="U2309" s="134" t="e">
        <f>Tabla13[[#This Row],[Importe IVA ]]</f>
        <v>#VALUE!</v>
      </c>
      <c r="V2309" s="134" t="e">
        <f>Tabla13[[#This Row],[Importe de adjudicación (IVA INCLUIDO)]]</f>
        <v>#VALUE!</v>
      </c>
      <c r="W2309" s="137"/>
    </row>
    <row r="2310" spans="19:23">
      <c r="S2310" s="203" t="e">
        <f>Tabla13[[#This Row],[Título del contrato]]&amp;Tabla13[[#This Row],[Nº Expediente de la plataforma de contratación]]</f>
        <v>#VALUE!</v>
      </c>
      <c r="T2310" s="208" t="e">
        <f>Tabla13[[#This Row],[Nº Expediente de la plataforma de contratación]]</f>
        <v>#VALUE!</v>
      </c>
      <c r="U2310" s="134" t="e">
        <f>Tabla13[[#This Row],[Importe IVA ]]</f>
        <v>#VALUE!</v>
      </c>
      <c r="V2310" s="134" t="e">
        <f>Tabla13[[#This Row],[Importe de adjudicación (IVA INCLUIDO)]]</f>
        <v>#VALUE!</v>
      </c>
      <c r="W2310" s="137"/>
    </row>
    <row r="2311" spans="19:23">
      <c r="S2311" s="203" t="e">
        <f>Tabla13[[#This Row],[Título del contrato]]&amp;Tabla13[[#This Row],[Nº Expediente de la plataforma de contratación]]</f>
        <v>#VALUE!</v>
      </c>
      <c r="T2311" s="208" t="e">
        <f>Tabla13[[#This Row],[Nº Expediente de la plataforma de contratación]]</f>
        <v>#VALUE!</v>
      </c>
      <c r="U2311" s="134" t="e">
        <f>Tabla13[[#This Row],[Importe IVA ]]</f>
        <v>#VALUE!</v>
      </c>
      <c r="V2311" s="134" t="e">
        <f>Tabla13[[#This Row],[Importe de adjudicación (IVA INCLUIDO)]]</f>
        <v>#VALUE!</v>
      </c>
      <c r="W2311" s="137"/>
    </row>
    <row r="2312" spans="19:23">
      <c r="S2312" s="203" t="e">
        <f>Tabla13[[#This Row],[Título del contrato]]&amp;Tabla13[[#This Row],[Nº Expediente de la plataforma de contratación]]</f>
        <v>#VALUE!</v>
      </c>
      <c r="T2312" s="208" t="e">
        <f>Tabla13[[#This Row],[Nº Expediente de la plataforma de contratación]]</f>
        <v>#VALUE!</v>
      </c>
      <c r="U2312" s="134" t="e">
        <f>Tabla13[[#This Row],[Importe IVA ]]</f>
        <v>#VALUE!</v>
      </c>
      <c r="V2312" s="134" t="e">
        <f>Tabla13[[#This Row],[Importe de adjudicación (IVA INCLUIDO)]]</f>
        <v>#VALUE!</v>
      </c>
      <c r="W2312" s="137"/>
    </row>
    <row r="2313" spans="19:23">
      <c r="S2313" s="203" t="e">
        <f>Tabla13[[#This Row],[Título del contrato]]&amp;Tabla13[[#This Row],[Nº Expediente de la plataforma de contratación]]</f>
        <v>#VALUE!</v>
      </c>
      <c r="T2313" s="208" t="e">
        <f>Tabla13[[#This Row],[Nº Expediente de la plataforma de contratación]]</f>
        <v>#VALUE!</v>
      </c>
      <c r="U2313" s="134" t="e">
        <f>Tabla13[[#This Row],[Importe IVA ]]</f>
        <v>#VALUE!</v>
      </c>
      <c r="V2313" s="134" t="e">
        <f>Tabla13[[#This Row],[Importe de adjudicación (IVA INCLUIDO)]]</f>
        <v>#VALUE!</v>
      </c>
      <c r="W2313" s="137"/>
    </row>
    <row r="2314" spans="19:23">
      <c r="S2314" s="203" t="e">
        <f>Tabla13[[#This Row],[Título del contrato]]&amp;Tabla13[[#This Row],[Nº Expediente de la plataforma de contratación]]</f>
        <v>#VALUE!</v>
      </c>
      <c r="T2314" s="208" t="e">
        <f>Tabla13[[#This Row],[Nº Expediente de la plataforma de contratación]]</f>
        <v>#VALUE!</v>
      </c>
      <c r="U2314" s="134" t="e">
        <f>Tabla13[[#This Row],[Importe IVA ]]</f>
        <v>#VALUE!</v>
      </c>
      <c r="V2314" s="134" t="e">
        <f>Tabla13[[#This Row],[Importe de adjudicación (IVA INCLUIDO)]]</f>
        <v>#VALUE!</v>
      </c>
      <c r="W2314" s="137"/>
    </row>
    <row r="2315" spans="19:23">
      <c r="S2315" s="203" t="e">
        <f>Tabla13[[#This Row],[Título del contrato]]&amp;Tabla13[[#This Row],[Nº Expediente de la plataforma de contratación]]</f>
        <v>#VALUE!</v>
      </c>
      <c r="T2315" s="208" t="e">
        <f>Tabla13[[#This Row],[Nº Expediente de la plataforma de contratación]]</f>
        <v>#VALUE!</v>
      </c>
      <c r="U2315" s="134" t="e">
        <f>Tabla13[[#This Row],[Importe IVA ]]</f>
        <v>#VALUE!</v>
      </c>
      <c r="V2315" s="134" t="e">
        <f>Tabla13[[#This Row],[Importe de adjudicación (IVA INCLUIDO)]]</f>
        <v>#VALUE!</v>
      </c>
      <c r="W2315" s="137"/>
    </row>
    <row r="2316" spans="19:23">
      <c r="S2316" s="203" t="e">
        <f>Tabla13[[#This Row],[Título del contrato]]&amp;Tabla13[[#This Row],[Nº Expediente de la plataforma de contratación]]</f>
        <v>#VALUE!</v>
      </c>
      <c r="T2316" s="208" t="e">
        <f>Tabla13[[#This Row],[Nº Expediente de la plataforma de contratación]]</f>
        <v>#VALUE!</v>
      </c>
      <c r="U2316" s="134" t="e">
        <f>Tabla13[[#This Row],[Importe IVA ]]</f>
        <v>#VALUE!</v>
      </c>
      <c r="V2316" s="134" t="e">
        <f>Tabla13[[#This Row],[Importe de adjudicación (IVA INCLUIDO)]]</f>
        <v>#VALUE!</v>
      </c>
      <c r="W2316" s="137"/>
    </row>
    <row r="2317" spans="19:23">
      <c r="S2317" s="203" t="e">
        <f>Tabla13[[#This Row],[Título del contrato]]&amp;Tabla13[[#This Row],[Nº Expediente de la plataforma de contratación]]</f>
        <v>#VALUE!</v>
      </c>
      <c r="T2317" s="208" t="e">
        <f>Tabla13[[#This Row],[Nº Expediente de la plataforma de contratación]]</f>
        <v>#VALUE!</v>
      </c>
      <c r="U2317" s="134" t="e">
        <f>Tabla13[[#This Row],[Importe IVA ]]</f>
        <v>#VALUE!</v>
      </c>
      <c r="V2317" s="134" t="e">
        <f>Tabla13[[#This Row],[Importe de adjudicación (IVA INCLUIDO)]]</f>
        <v>#VALUE!</v>
      </c>
      <c r="W2317" s="137"/>
    </row>
    <row r="2318" spans="19:23">
      <c r="S2318" s="203" t="e">
        <f>Tabla13[[#This Row],[Título del contrato]]&amp;Tabla13[[#This Row],[Nº Expediente de la plataforma de contratación]]</f>
        <v>#VALUE!</v>
      </c>
      <c r="T2318" s="208" t="e">
        <f>Tabla13[[#This Row],[Nº Expediente de la plataforma de contratación]]</f>
        <v>#VALUE!</v>
      </c>
      <c r="U2318" s="134" t="e">
        <f>Tabla13[[#This Row],[Importe IVA ]]</f>
        <v>#VALUE!</v>
      </c>
      <c r="V2318" s="134" t="e">
        <f>Tabla13[[#This Row],[Importe de adjudicación (IVA INCLUIDO)]]</f>
        <v>#VALUE!</v>
      </c>
      <c r="W2318" s="137"/>
    </row>
    <row r="2319" spans="19:23">
      <c r="S2319" s="203" t="e">
        <f>Tabla13[[#This Row],[Título del contrato]]&amp;Tabla13[[#This Row],[Nº Expediente de la plataforma de contratación]]</f>
        <v>#VALUE!</v>
      </c>
      <c r="T2319" s="208" t="e">
        <f>Tabla13[[#This Row],[Nº Expediente de la plataforma de contratación]]</f>
        <v>#VALUE!</v>
      </c>
      <c r="U2319" s="134" t="e">
        <f>Tabla13[[#This Row],[Importe IVA ]]</f>
        <v>#VALUE!</v>
      </c>
      <c r="V2319" s="134" t="e">
        <f>Tabla13[[#This Row],[Importe de adjudicación (IVA INCLUIDO)]]</f>
        <v>#VALUE!</v>
      </c>
      <c r="W2319" s="137"/>
    </row>
    <row r="2320" spans="19:23">
      <c r="S2320" s="203" t="e">
        <f>Tabla13[[#This Row],[Título del contrato]]&amp;Tabla13[[#This Row],[Nº Expediente de la plataforma de contratación]]</f>
        <v>#VALUE!</v>
      </c>
      <c r="T2320" s="208" t="e">
        <f>Tabla13[[#This Row],[Nº Expediente de la plataforma de contratación]]</f>
        <v>#VALUE!</v>
      </c>
      <c r="U2320" s="134" t="e">
        <f>Tabla13[[#This Row],[Importe IVA ]]</f>
        <v>#VALUE!</v>
      </c>
      <c r="V2320" s="134" t="e">
        <f>Tabla13[[#This Row],[Importe de adjudicación (IVA INCLUIDO)]]</f>
        <v>#VALUE!</v>
      </c>
      <c r="W2320" s="137"/>
    </row>
    <row r="2321" spans="19:23">
      <c r="S2321" s="203" t="e">
        <f>Tabla13[[#This Row],[Título del contrato]]&amp;Tabla13[[#This Row],[Nº Expediente de la plataforma de contratación]]</f>
        <v>#VALUE!</v>
      </c>
      <c r="T2321" s="208" t="e">
        <f>Tabla13[[#This Row],[Nº Expediente de la plataforma de contratación]]</f>
        <v>#VALUE!</v>
      </c>
      <c r="U2321" s="134" t="e">
        <f>Tabla13[[#This Row],[Importe IVA ]]</f>
        <v>#VALUE!</v>
      </c>
      <c r="V2321" s="134" t="e">
        <f>Tabla13[[#This Row],[Importe de adjudicación (IVA INCLUIDO)]]</f>
        <v>#VALUE!</v>
      </c>
      <c r="W2321" s="137"/>
    </row>
    <row r="2322" spans="19:23">
      <c r="S2322" s="203" t="e">
        <f>Tabla13[[#This Row],[Título del contrato]]&amp;Tabla13[[#This Row],[Nº Expediente de la plataforma de contratación]]</f>
        <v>#VALUE!</v>
      </c>
      <c r="T2322" s="208" t="e">
        <f>Tabla13[[#This Row],[Nº Expediente de la plataforma de contratación]]</f>
        <v>#VALUE!</v>
      </c>
      <c r="U2322" s="134" t="e">
        <f>Tabla13[[#This Row],[Importe IVA ]]</f>
        <v>#VALUE!</v>
      </c>
      <c r="V2322" s="134" t="e">
        <f>Tabla13[[#This Row],[Importe de adjudicación (IVA INCLUIDO)]]</f>
        <v>#VALUE!</v>
      </c>
      <c r="W2322" s="137"/>
    </row>
    <row r="2323" spans="19:23">
      <c r="S2323" s="203" t="e">
        <f>Tabla13[[#This Row],[Título del contrato]]&amp;Tabla13[[#This Row],[Nº Expediente de la plataforma de contratación]]</f>
        <v>#VALUE!</v>
      </c>
      <c r="T2323" s="208" t="e">
        <f>Tabla13[[#This Row],[Nº Expediente de la plataforma de contratación]]</f>
        <v>#VALUE!</v>
      </c>
      <c r="U2323" s="134" t="e">
        <f>Tabla13[[#This Row],[Importe IVA ]]</f>
        <v>#VALUE!</v>
      </c>
      <c r="V2323" s="134" t="e">
        <f>Tabla13[[#This Row],[Importe de adjudicación (IVA INCLUIDO)]]</f>
        <v>#VALUE!</v>
      </c>
      <c r="W2323" s="137"/>
    </row>
    <row r="2324" spans="19:23">
      <c r="S2324" s="203" t="e">
        <f>Tabla13[[#This Row],[Título del contrato]]&amp;Tabla13[[#This Row],[Nº Expediente de la plataforma de contratación]]</f>
        <v>#VALUE!</v>
      </c>
      <c r="T2324" s="208" t="e">
        <f>Tabla13[[#This Row],[Nº Expediente de la plataforma de contratación]]</f>
        <v>#VALUE!</v>
      </c>
      <c r="U2324" s="134" t="e">
        <f>Tabla13[[#This Row],[Importe IVA ]]</f>
        <v>#VALUE!</v>
      </c>
      <c r="V2324" s="134" t="e">
        <f>Tabla13[[#This Row],[Importe de adjudicación (IVA INCLUIDO)]]</f>
        <v>#VALUE!</v>
      </c>
      <c r="W2324" s="137"/>
    </row>
    <row r="2325" spans="19:23">
      <c r="S2325" s="203" t="e">
        <f>Tabla13[[#This Row],[Título del contrato]]&amp;Tabla13[[#This Row],[Nº Expediente de la plataforma de contratación]]</f>
        <v>#VALUE!</v>
      </c>
      <c r="T2325" s="208" t="e">
        <f>Tabla13[[#This Row],[Nº Expediente de la plataforma de contratación]]</f>
        <v>#VALUE!</v>
      </c>
      <c r="U2325" s="134" t="e">
        <f>Tabla13[[#This Row],[Importe IVA ]]</f>
        <v>#VALUE!</v>
      </c>
      <c r="V2325" s="134" t="e">
        <f>Tabla13[[#This Row],[Importe de adjudicación (IVA INCLUIDO)]]</f>
        <v>#VALUE!</v>
      </c>
      <c r="W2325" s="137"/>
    </row>
    <row r="2326" spans="19:23">
      <c r="S2326" s="203" t="e">
        <f>Tabla13[[#This Row],[Título del contrato]]&amp;Tabla13[[#This Row],[Nº Expediente de la plataforma de contratación]]</f>
        <v>#VALUE!</v>
      </c>
      <c r="T2326" s="208" t="e">
        <f>Tabla13[[#This Row],[Nº Expediente de la plataforma de contratación]]</f>
        <v>#VALUE!</v>
      </c>
      <c r="U2326" s="134" t="e">
        <f>Tabla13[[#This Row],[Importe IVA ]]</f>
        <v>#VALUE!</v>
      </c>
      <c r="V2326" s="134" t="e">
        <f>Tabla13[[#This Row],[Importe de adjudicación (IVA INCLUIDO)]]</f>
        <v>#VALUE!</v>
      </c>
      <c r="W2326" s="137"/>
    </row>
    <row r="2327" spans="19:23">
      <c r="S2327" s="203" t="e">
        <f>Tabla13[[#This Row],[Título del contrato]]&amp;Tabla13[[#This Row],[Nº Expediente de la plataforma de contratación]]</f>
        <v>#VALUE!</v>
      </c>
      <c r="T2327" s="208" t="e">
        <f>Tabla13[[#This Row],[Nº Expediente de la plataforma de contratación]]</f>
        <v>#VALUE!</v>
      </c>
      <c r="U2327" s="134" t="e">
        <f>Tabla13[[#This Row],[Importe IVA ]]</f>
        <v>#VALUE!</v>
      </c>
      <c r="V2327" s="134" t="e">
        <f>Tabla13[[#This Row],[Importe de adjudicación (IVA INCLUIDO)]]</f>
        <v>#VALUE!</v>
      </c>
      <c r="W2327" s="137"/>
    </row>
    <row r="2328" spans="19:23">
      <c r="S2328" s="203" t="e">
        <f>Tabla13[[#This Row],[Título del contrato]]&amp;Tabla13[[#This Row],[Nº Expediente de la plataforma de contratación]]</f>
        <v>#VALUE!</v>
      </c>
      <c r="T2328" s="208" t="e">
        <f>Tabla13[[#This Row],[Nº Expediente de la plataforma de contratación]]</f>
        <v>#VALUE!</v>
      </c>
      <c r="U2328" s="134" t="e">
        <f>Tabla13[[#This Row],[Importe IVA ]]</f>
        <v>#VALUE!</v>
      </c>
      <c r="V2328" s="134" t="e">
        <f>Tabla13[[#This Row],[Importe de adjudicación (IVA INCLUIDO)]]</f>
        <v>#VALUE!</v>
      </c>
      <c r="W2328" s="137"/>
    </row>
    <row r="2329" spans="19:23">
      <c r="S2329" s="203" t="e">
        <f>Tabla13[[#This Row],[Título del contrato]]&amp;Tabla13[[#This Row],[Nº Expediente de la plataforma de contratación]]</f>
        <v>#VALUE!</v>
      </c>
      <c r="T2329" s="208" t="e">
        <f>Tabla13[[#This Row],[Nº Expediente de la plataforma de contratación]]</f>
        <v>#VALUE!</v>
      </c>
      <c r="U2329" s="134" t="e">
        <f>Tabla13[[#This Row],[Importe IVA ]]</f>
        <v>#VALUE!</v>
      </c>
      <c r="V2329" s="134" t="e">
        <f>Tabla13[[#This Row],[Importe de adjudicación (IVA INCLUIDO)]]</f>
        <v>#VALUE!</v>
      </c>
      <c r="W2329" s="137"/>
    </row>
    <row r="2330" spans="19:23">
      <c r="S2330" s="203" t="e">
        <f>Tabla13[[#This Row],[Título del contrato]]&amp;Tabla13[[#This Row],[Nº Expediente de la plataforma de contratación]]</f>
        <v>#VALUE!</v>
      </c>
      <c r="T2330" s="208" t="e">
        <f>Tabla13[[#This Row],[Nº Expediente de la plataforma de contratación]]</f>
        <v>#VALUE!</v>
      </c>
      <c r="U2330" s="134" t="e">
        <f>Tabla13[[#This Row],[Importe IVA ]]</f>
        <v>#VALUE!</v>
      </c>
      <c r="V2330" s="134" t="e">
        <f>Tabla13[[#This Row],[Importe de adjudicación (IVA INCLUIDO)]]</f>
        <v>#VALUE!</v>
      </c>
      <c r="W2330" s="137"/>
    </row>
    <row r="2331" spans="19:23">
      <c r="S2331" s="203" t="e">
        <f>Tabla13[[#This Row],[Título del contrato]]&amp;Tabla13[[#This Row],[Nº Expediente de la plataforma de contratación]]</f>
        <v>#VALUE!</v>
      </c>
      <c r="T2331" s="208" t="e">
        <f>Tabla13[[#This Row],[Nº Expediente de la plataforma de contratación]]</f>
        <v>#VALUE!</v>
      </c>
      <c r="U2331" s="134" t="e">
        <f>Tabla13[[#This Row],[Importe IVA ]]</f>
        <v>#VALUE!</v>
      </c>
      <c r="V2331" s="134" t="e">
        <f>Tabla13[[#This Row],[Importe de adjudicación (IVA INCLUIDO)]]</f>
        <v>#VALUE!</v>
      </c>
      <c r="W2331" s="137"/>
    </row>
    <row r="2332" spans="19:23">
      <c r="S2332" s="203" t="e">
        <f>Tabla13[[#This Row],[Título del contrato]]&amp;Tabla13[[#This Row],[Nº Expediente de la plataforma de contratación]]</f>
        <v>#VALUE!</v>
      </c>
      <c r="T2332" s="208" t="e">
        <f>Tabla13[[#This Row],[Nº Expediente de la plataforma de contratación]]</f>
        <v>#VALUE!</v>
      </c>
      <c r="U2332" s="134" t="e">
        <f>Tabla13[[#This Row],[Importe IVA ]]</f>
        <v>#VALUE!</v>
      </c>
      <c r="V2332" s="134" t="e">
        <f>Tabla13[[#This Row],[Importe de adjudicación (IVA INCLUIDO)]]</f>
        <v>#VALUE!</v>
      </c>
      <c r="W2332" s="137"/>
    </row>
    <row r="2333" spans="19:23">
      <c r="S2333" s="203" t="e">
        <f>Tabla13[[#This Row],[Título del contrato]]&amp;Tabla13[[#This Row],[Nº Expediente de la plataforma de contratación]]</f>
        <v>#VALUE!</v>
      </c>
      <c r="T2333" s="208" t="e">
        <f>Tabla13[[#This Row],[Nº Expediente de la plataforma de contratación]]</f>
        <v>#VALUE!</v>
      </c>
      <c r="U2333" s="134" t="e">
        <f>Tabla13[[#This Row],[Importe IVA ]]</f>
        <v>#VALUE!</v>
      </c>
      <c r="V2333" s="134" t="e">
        <f>Tabla13[[#This Row],[Importe de adjudicación (IVA INCLUIDO)]]</f>
        <v>#VALUE!</v>
      </c>
      <c r="W2333" s="137"/>
    </row>
    <row r="2334" spans="19:23">
      <c r="S2334" s="203" t="e">
        <f>Tabla13[[#This Row],[Título del contrato]]&amp;Tabla13[[#This Row],[Nº Expediente de la plataforma de contratación]]</f>
        <v>#VALUE!</v>
      </c>
      <c r="T2334" s="208" t="e">
        <f>Tabla13[[#This Row],[Nº Expediente de la plataforma de contratación]]</f>
        <v>#VALUE!</v>
      </c>
      <c r="U2334" s="134" t="e">
        <f>Tabla13[[#This Row],[Importe IVA ]]</f>
        <v>#VALUE!</v>
      </c>
      <c r="V2334" s="134" t="e">
        <f>Tabla13[[#This Row],[Importe de adjudicación (IVA INCLUIDO)]]</f>
        <v>#VALUE!</v>
      </c>
      <c r="W2334" s="137"/>
    </row>
    <row r="2335" spans="19:23">
      <c r="S2335" s="203" t="e">
        <f>Tabla13[[#This Row],[Título del contrato]]&amp;Tabla13[[#This Row],[Nº Expediente de la plataforma de contratación]]</f>
        <v>#VALUE!</v>
      </c>
      <c r="T2335" s="208" t="e">
        <f>Tabla13[[#This Row],[Nº Expediente de la plataforma de contratación]]</f>
        <v>#VALUE!</v>
      </c>
      <c r="U2335" s="134" t="e">
        <f>Tabla13[[#This Row],[Importe IVA ]]</f>
        <v>#VALUE!</v>
      </c>
      <c r="V2335" s="134" t="e">
        <f>Tabla13[[#This Row],[Importe de adjudicación (IVA INCLUIDO)]]</f>
        <v>#VALUE!</v>
      </c>
      <c r="W2335" s="137"/>
    </row>
    <row r="2336" spans="19:23">
      <c r="S2336" s="203" t="e">
        <f>Tabla13[[#This Row],[Título del contrato]]&amp;Tabla13[[#This Row],[Nº Expediente de la plataforma de contratación]]</f>
        <v>#VALUE!</v>
      </c>
      <c r="T2336" s="208" t="e">
        <f>Tabla13[[#This Row],[Nº Expediente de la plataforma de contratación]]</f>
        <v>#VALUE!</v>
      </c>
      <c r="U2336" s="134" t="e">
        <f>Tabla13[[#This Row],[Importe IVA ]]</f>
        <v>#VALUE!</v>
      </c>
      <c r="V2336" s="134" t="e">
        <f>Tabla13[[#This Row],[Importe de adjudicación (IVA INCLUIDO)]]</f>
        <v>#VALUE!</v>
      </c>
      <c r="W2336" s="137"/>
    </row>
    <row r="2337" spans="19:23">
      <c r="S2337" s="203" t="e">
        <f>Tabla13[[#This Row],[Título del contrato]]&amp;Tabla13[[#This Row],[Nº Expediente de la plataforma de contratación]]</f>
        <v>#VALUE!</v>
      </c>
      <c r="T2337" s="208" t="e">
        <f>Tabla13[[#This Row],[Nº Expediente de la plataforma de contratación]]</f>
        <v>#VALUE!</v>
      </c>
      <c r="U2337" s="134" t="e">
        <f>Tabla13[[#This Row],[Importe IVA ]]</f>
        <v>#VALUE!</v>
      </c>
      <c r="V2337" s="134" t="e">
        <f>Tabla13[[#This Row],[Importe de adjudicación (IVA INCLUIDO)]]</f>
        <v>#VALUE!</v>
      </c>
      <c r="W2337" s="137"/>
    </row>
    <row r="2338" spans="19:23">
      <c r="S2338" s="203" t="e">
        <f>Tabla13[[#This Row],[Título del contrato]]&amp;Tabla13[[#This Row],[Nº Expediente de la plataforma de contratación]]</f>
        <v>#VALUE!</v>
      </c>
      <c r="T2338" s="208" t="e">
        <f>Tabla13[[#This Row],[Nº Expediente de la plataforma de contratación]]</f>
        <v>#VALUE!</v>
      </c>
      <c r="U2338" s="134" t="e">
        <f>Tabla13[[#This Row],[Importe IVA ]]</f>
        <v>#VALUE!</v>
      </c>
      <c r="V2338" s="134" t="e">
        <f>Tabla13[[#This Row],[Importe de adjudicación (IVA INCLUIDO)]]</f>
        <v>#VALUE!</v>
      </c>
      <c r="W2338" s="137"/>
    </row>
  </sheetData>
  <sheetProtection sheet="1" formatCells="0" formatRows="0" selectLockedCells="1" autoFilter="0"/>
  <mergeCells count="14">
    <mergeCell ref="K19:K20"/>
    <mergeCell ref="B19:J19"/>
    <mergeCell ref="B20:G20"/>
    <mergeCell ref="H20:J20"/>
    <mergeCell ref="C7:D7"/>
    <mergeCell ref="B9:D9"/>
    <mergeCell ref="C11:D11"/>
    <mergeCell ref="C12:D12"/>
    <mergeCell ref="C13:D13"/>
    <mergeCell ref="B15:B16"/>
    <mergeCell ref="C15:C16"/>
    <mergeCell ref="D15:D16"/>
    <mergeCell ref="E15:E16"/>
    <mergeCell ref="F15:F16"/>
  </mergeCells>
  <conditionalFormatting sqref="B18">
    <cfRule type="cellIs" dxfId="102" priority="14" operator="equal">
      <formula>"Se ha detectado un título de contrato duplicado, revise los datos introducidos y desdoble los títulos si es un contrato por lotes, añadiendo la palabra Lote X al final de cada campo"</formula>
    </cfRule>
  </conditionalFormatting>
  <conditionalFormatting sqref="C18">
    <cfRule type="cellIs" dxfId="101" priority="12" operator="equal">
      <formula>"Se ha detectado un número de expediente duplicado, revise los datos introducidos y desdoble los expedientes,  si es un contrato por lotes, añadiendo la palabra Lote X al final de cada campo"</formula>
    </cfRule>
  </conditionalFormatting>
  <conditionalFormatting sqref="B22">
    <cfRule type="expression" dxfId="100" priority="7">
      <formula>$B$18="Se ha detectado un título de contrato duplicado, revise los datos introducidos y desdoble los títulos si es un contrato por lotes, añadiendo la palabra Lote X al final de cada campo"</formula>
    </cfRule>
  </conditionalFormatting>
  <conditionalFormatting sqref="C22">
    <cfRule type="expression" dxfId="99" priority="6">
      <formula>$C$18="Se ha detectado un número de expediente duplicado, revise los datos introducidos y desdoble los expedientes,  si es un contrato por lotes, añadiendo la palabra Lote X al final de cada campo"</formula>
    </cfRule>
  </conditionalFormatting>
  <conditionalFormatting sqref="A23:A165">
    <cfRule type="expression" dxfId="98" priority="1">
      <formula>$AL23:$AL$165&gt;1</formula>
    </cfRule>
    <cfRule type="expression" dxfId="97" priority="2">
      <formula>$AK23:$AK$165&gt;1</formula>
    </cfRule>
  </conditionalFormatting>
  <dataValidations xWindow="1085" yWindow="806" count="6">
    <dataValidation type="date" errorStyle="warning" allowBlank="1" showInputMessage="1" showErrorMessage="1" error="La fecha debe tener formato dd/mm/aaaa" prompt="La fecha debe tener formato dd/mm/aaaa" sqref="C7:D7" xr:uid="{2B0C3D59-0DAA-4733-A51A-E8E86DD10D27}">
      <formula1>32874</formula1>
      <formula2>47484</formula2>
    </dataValidation>
    <dataValidation allowBlank="1" showInputMessage="1" showErrorMessage="1" promptTitle="Seleccione del desplegable" prompt="Seleccione del desplegable" sqref="C12 C15" xr:uid="{D8E6068C-3347-4C8F-B454-922EC7EE7351}"/>
    <dataValidation type="decimal" errorStyle="warning" allowBlank="1" showInputMessage="1" showErrorMessage="1" error="Debe introducir un valor numérico" sqref="H23:J165" xr:uid="{8E3EF2FF-8780-42ED-AB2B-DEBD33392041}">
      <formula1>0</formula1>
      <formula2>10000000000</formula2>
    </dataValidation>
    <dataValidation type="list" allowBlank="1" showInputMessage="1" showErrorMessage="1" promptTitle="Seleccione del desplegable" sqref="D23:D165" xr:uid="{EA677F92-5D9B-4A0A-AED6-BB5C784B4BAF}">
      <formula1>Fórmula_de_adjudicación</formula1>
    </dataValidation>
    <dataValidation type="list" allowBlank="1" showInputMessage="1" showErrorMessage="1" sqref="E23:E165" xr:uid="{53582F05-C295-4895-835B-364F21FA1A3D}">
      <formula1>INDIRECT(LEFT($D23,7))</formula1>
    </dataValidation>
    <dataValidation type="list" allowBlank="1" showInputMessage="1" showErrorMessage="1" promptTitle="Selecione del desplegable" prompt="El resto de los datos se cumplimentarán automáticamente." sqref="C11:D11" xr:uid="{43D0FC4D-633F-4324-97C5-817C4F69E71A}">
      <formula1>Solicitudes</formula1>
    </dataValidation>
  </dataValidations>
  <pageMargins left="0.7" right="0.7" top="0.75" bottom="0.75" header="0.3" footer="0.3"/>
  <pageSetup paperSize="9" orientation="portrait" r:id="rId1"/>
  <ignoredErrors>
    <ignoredError sqref="AG23" evalError="1"/>
    <ignoredError sqref="AF23" formula="1"/>
    <ignoredError sqref="B15" unlockedFormula="1"/>
  </ignoredErrors>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7E454-5EDF-4FFD-AAB8-D8B1FC500196}">
  <sheetPr codeName="Hoja2"/>
  <dimension ref="A1:AF165"/>
  <sheetViews>
    <sheetView showGridLines="0" topLeftCell="A13" zoomScale="20" zoomScaleNormal="20" workbookViewId="0">
      <pane ySplit="9" topLeftCell="A22" activePane="bottomLeft" state="frozen"/>
      <selection activeCell="A13" sqref="A13"/>
      <selection pane="bottomLeft" activeCell="V18" sqref="V18"/>
    </sheetView>
  </sheetViews>
  <sheetFormatPr baseColWidth="10" defaultColWidth="10.88671875" defaultRowHeight="14.4" outlineLevelRow="1"/>
  <cols>
    <col min="1" max="1" width="7" style="24" customWidth="1"/>
    <col min="2" max="2" width="100" style="193" customWidth="1"/>
    <col min="3" max="3" width="42.88671875" style="193" customWidth="1"/>
    <col min="4" max="4" width="43" style="24" customWidth="1"/>
    <col min="5" max="5" width="47.88671875" style="24" customWidth="1"/>
    <col min="6" max="10" width="39.5546875" style="24" customWidth="1"/>
    <col min="11" max="11" width="39.5546875" style="103" customWidth="1"/>
    <col min="12" max="12" width="39.5546875" style="24" customWidth="1"/>
    <col min="13" max="14" width="39.5546875" style="104" customWidth="1"/>
    <col min="15" max="17" width="39.5546875" style="24" customWidth="1"/>
    <col min="18" max="18" width="44.44140625" style="24" customWidth="1"/>
    <col min="19" max="19" width="50.6640625" style="24" customWidth="1"/>
    <col min="20" max="20" width="78.5546875" style="24" customWidth="1"/>
    <col min="21" max="21" width="86.88671875" style="24" customWidth="1"/>
    <col min="22" max="23" width="10.88671875" style="24" customWidth="1"/>
    <col min="24" max="24" width="10.88671875" style="24" hidden="1" customWidth="1"/>
    <col min="25" max="25" width="25.109375" style="24" hidden="1" customWidth="1"/>
    <col min="26" max="26" width="24.109375" style="24" hidden="1" customWidth="1"/>
    <col min="27" max="27" width="22.109375" style="24" hidden="1" customWidth="1"/>
    <col min="28" max="32" width="10.88671875" style="24" hidden="1" customWidth="1"/>
    <col min="33" max="63" width="10.88671875" style="24" customWidth="1"/>
    <col min="64" max="16384" width="10.88671875" style="24"/>
  </cols>
  <sheetData>
    <row r="1" spans="1:19" ht="30" hidden="1" customHeight="1">
      <c r="B1" s="24"/>
      <c r="C1" s="24"/>
    </row>
    <row r="2" spans="1:19" ht="30" hidden="1" customHeight="1">
      <c r="B2" s="24"/>
      <c r="C2" s="24"/>
      <c r="D2" s="104"/>
      <c r="E2" s="104"/>
      <c r="M2" s="24"/>
      <c r="N2" s="24"/>
    </row>
    <row r="3" spans="1:19" ht="30" hidden="1" customHeight="1">
      <c r="B3" s="24"/>
      <c r="C3" s="24"/>
      <c r="D3" s="104"/>
      <c r="E3" s="104"/>
      <c r="M3" s="24"/>
      <c r="N3" s="24"/>
    </row>
    <row r="4" spans="1:19" ht="30" hidden="1" customHeight="1">
      <c r="B4" s="24"/>
      <c r="C4" s="24"/>
      <c r="D4" s="104"/>
      <c r="E4" s="104"/>
      <c r="M4" s="24"/>
      <c r="N4" s="24"/>
    </row>
    <row r="5" spans="1:19" ht="30" hidden="1" customHeight="1">
      <c r="A5" s="14"/>
      <c r="B5" s="14"/>
      <c r="C5" s="14"/>
      <c r="D5" s="104"/>
      <c r="E5" s="104"/>
      <c r="M5" s="24"/>
      <c r="N5" s="24"/>
    </row>
    <row r="6" spans="1:19" ht="30" hidden="1" customHeight="1">
      <c r="A6" s="14"/>
      <c r="B6" s="14"/>
      <c r="C6" s="14"/>
      <c r="D6" s="104"/>
      <c r="E6" s="104"/>
      <c r="M6" s="24"/>
      <c r="N6" s="24"/>
    </row>
    <row r="7" spans="1:19" ht="30" hidden="1" customHeight="1">
      <c r="A7" s="14"/>
      <c r="B7" s="14"/>
      <c r="C7" s="14"/>
      <c r="M7" s="24"/>
      <c r="N7" s="24"/>
    </row>
    <row r="8" spans="1:19" ht="30" hidden="1" customHeight="1">
      <c r="A8" s="14"/>
      <c r="B8" s="315"/>
      <c r="C8" s="315"/>
      <c r="D8" s="315"/>
      <c r="M8" s="24"/>
      <c r="N8" s="24"/>
    </row>
    <row r="9" spans="1:19" ht="30" hidden="1" customHeight="1">
      <c r="A9" s="14"/>
      <c r="B9" s="14"/>
      <c r="C9" s="14"/>
      <c r="M9" s="24"/>
      <c r="N9" s="24"/>
    </row>
    <row r="10" spans="1:19" ht="30" hidden="1" customHeight="1">
      <c r="A10" s="14"/>
      <c r="B10" s="249"/>
      <c r="C10" s="326"/>
      <c r="D10" s="326"/>
      <c r="M10" s="24"/>
      <c r="N10" s="24"/>
    </row>
    <row r="11" spans="1:19" ht="30" hidden="1" customHeight="1">
      <c r="A11" s="14"/>
      <c r="B11" s="249"/>
      <c r="C11" s="317"/>
      <c r="D11" s="317"/>
      <c r="M11" s="24"/>
      <c r="N11" s="24"/>
    </row>
    <row r="12" spans="1:19" ht="30" hidden="1" customHeight="1">
      <c r="A12" s="14"/>
      <c r="B12" s="249"/>
      <c r="C12" s="317"/>
      <c r="D12" s="317"/>
      <c r="M12" s="24"/>
      <c r="N12" s="24"/>
    </row>
    <row r="13" spans="1:19" ht="13.5" customHeight="1" outlineLevel="1" thickBot="1">
      <c r="A13" s="14"/>
      <c r="B13" s="249"/>
      <c r="C13" s="326"/>
      <c r="D13" s="326"/>
      <c r="M13" s="24"/>
      <c r="N13" s="24"/>
    </row>
    <row r="14" spans="1:19" ht="20.25" customHeight="1" outlineLevel="1">
      <c r="A14" s="14"/>
      <c r="B14" s="250" t="s">
        <v>192</v>
      </c>
      <c r="C14" s="251" t="s">
        <v>458</v>
      </c>
      <c r="D14" s="251" t="s">
        <v>0</v>
      </c>
      <c r="E14" s="251" t="s">
        <v>462</v>
      </c>
      <c r="F14" s="252" t="s">
        <v>1387</v>
      </c>
      <c r="M14" s="24"/>
      <c r="N14" s="24"/>
    </row>
    <row r="15" spans="1:19" ht="2.4" customHeight="1" outlineLevel="1">
      <c r="B15" s="318" t="str">
        <f>IF('Pantalla de control'!H30&lt;&gt;"",'Pantalla de control'!H30,"")</f>
        <v/>
      </c>
      <c r="C15" s="320" t="str">
        <f>IFERROR(VLOOKUP($B$15,Listados2!$K$2:$N$180,2,0),"")</f>
        <v/>
      </c>
      <c r="D15" s="320" t="str">
        <f>IFERROR(VLOOKUP($B$15,Listados2!$K$2:$N$180,3,0),"")</f>
        <v/>
      </c>
      <c r="E15" s="331" t="str">
        <f>IFERROR(VLOOKUP($B$15,Listados2!$K$2:$N$180,4,0),"")</f>
        <v/>
      </c>
      <c r="F15" s="324" t="str">
        <f>IF(B15&lt;&gt;"","2021","")</f>
        <v/>
      </c>
      <c r="M15" s="24"/>
      <c r="N15" s="24"/>
    </row>
    <row r="16" spans="1:19" ht="16.5" customHeight="1" outlineLevel="1" thickBot="1">
      <c r="B16" s="319"/>
      <c r="C16" s="321"/>
      <c r="D16" s="321"/>
      <c r="E16" s="332"/>
      <c r="F16" s="325"/>
      <c r="M16" s="24"/>
      <c r="N16" s="24"/>
      <c r="S16" s="148"/>
    </row>
    <row r="17" spans="2:29" ht="9" customHeight="1" thickBot="1">
      <c r="B17" s="235"/>
      <c r="C17" s="16"/>
      <c r="D17" s="16"/>
      <c r="E17" s="16"/>
      <c r="F17" s="16"/>
      <c r="G17" s="16"/>
      <c r="H17" s="16"/>
      <c r="I17" s="16"/>
      <c r="J17" s="16"/>
      <c r="K17" s="246"/>
      <c r="L17" s="16"/>
      <c r="M17" s="247"/>
      <c r="N17" s="247"/>
      <c r="O17" s="16"/>
      <c r="P17" s="16"/>
      <c r="Q17" s="16"/>
      <c r="R17" s="14"/>
      <c r="S17" s="107"/>
      <c r="T17" s="14"/>
      <c r="U17" s="14"/>
    </row>
    <row r="18" spans="2:29" s="143" customFormat="1" ht="15" customHeight="1">
      <c r="B18" s="338" t="str">
        <f>IF(AB22&gt;0,"El título del contrato no se corresponde con el número de expediente de la plataforma de contratación","A. DATOS DE PROCEDIMIENTO DE ADJUDICACIÓN")</f>
        <v>A. DATOS DE PROCEDIMIENTO DE ADJUDICACIÓN</v>
      </c>
      <c r="C18" s="339"/>
      <c r="D18" s="334" t="s">
        <v>1642</v>
      </c>
      <c r="E18" s="334"/>
      <c r="F18" s="335"/>
      <c r="G18" s="342" t="s">
        <v>1646</v>
      </c>
      <c r="H18" s="343"/>
      <c r="I18" s="343"/>
      <c r="J18" s="343"/>
      <c r="K18" s="343"/>
      <c r="L18" s="343"/>
      <c r="M18" s="343"/>
      <c r="N18" s="343"/>
      <c r="O18" s="343"/>
      <c r="P18" s="343"/>
      <c r="Q18" s="343"/>
      <c r="R18" s="344"/>
      <c r="S18" s="327" t="str">
        <f>IF(AC22&gt;0,"RECUERDE: debe identificar todos los documentos de pago:-Número o código de cada comprobante bancario-Modo de pago-Fecha de pago","D. DATOS DEL PAGO")</f>
        <v>D. DATOS DEL PAGO</v>
      </c>
      <c r="T18" s="328"/>
      <c r="U18" s="306" t="s">
        <v>1677</v>
      </c>
    </row>
    <row r="19" spans="2:29" s="143" customFormat="1" ht="32.25" customHeight="1" thickBot="1">
      <c r="B19" s="340"/>
      <c r="C19" s="341"/>
      <c r="D19" s="336"/>
      <c r="E19" s="336"/>
      <c r="F19" s="337"/>
      <c r="G19" s="151" t="s">
        <v>1643</v>
      </c>
      <c r="H19" s="345" t="s">
        <v>1645</v>
      </c>
      <c r="I19" s="345"/>
      <c r="J19" s="345"/>
      <c r="K19" s="345"/>
      <c r="L19" s="345"/>
      <c r="M19" s="345"/>
      <c r="N19" s="345"/>
      <c r="O19" s="345"/>
      <c r="P19" s="345"/>
      <c r="Q19" s="345"/>
      <c r="R19" s="152" t="s">
        <v>1647</v>
      </c>
      <c r="S19" s="329"/>
      <c r="T19" s="330"/>
      <c r="U19" s="307"/>
    </row>
    <row r="20" spans="2:29" ht="7.35" customHeight="1" thickBot="1">
      <c r="B20" s="18"/>
      <c r="C20" s="18"/>
      <c r="D20" s="18"/>
      <c r="E20" s="18"/>
      <c r="F20" s="19"/>
      <c r="G20" s="18"/>
      <c r="H20" s="18"/>
      <c r="I20" s="18"/>
      <c r="J20" s="18"/>
      <c r="K20" s="31"/>
      <c r="L20" s="18"/>
      <c r="M20" s="20"/>
      <c r="N20" s="20"/>
      <c r="O20" s="18"/>
      <c r="P20" s="18"/>
      <c r="Q20" s="18"/>
      <c r="R20" s="14"/>
      <c r="S20" s="333"/>
      <c r="T20" s="333"/>
      <c r="U20" s="245"/>
    </row>
    <row r="21" spans="2:29" s="149" customFormat="1" ht="45.75" customHeight="1" thickBot="1">
      <c r="B21" s="87" t="s">
        <v>1672</v>
      </c>
      <c r="C21" s="80" t="s">
        <v>459</v>
      </c>
      <c r="D21" s="81" t="s">
        <v>448</v>
      </c>
      <c r="E21" s="82" t="s">
        <v>449</v>
      </c>
      <c r="F21" s="83" t="s">
        <v>450</v>
      </c>
      <c r="G21" s="239" t="s">
        <v>423</v>
      </c>
      <c r="H21" s="241" t="s">
        <v>2735</v>
      </c>
      <c r="I21" s="242" t="s">
        <v>2736</v>
      </c>
      <c r="J21" s="242" t="s">
        <v>204</v>
      </c>
      <c r="K21" s="242" t="s">
        <v>203</v>
      </c>
      <c r="L21" s="242" t="s">
        <v>200</v>
      </c>
      <c r="M21" s="242" t="s">
        <v>384</v>
      </c>
      <c r="N21" s="242" t="s">
        <v>202</v>
      </c>
      <c r="O21" s="243" t="s">
        <v>443</v>
      </c>
      <c r="P21" s="240" t="s">
        <v>444</v>
      </c>
      <c r="Q21" s="85" t="s">
        <v>1644</v>
      </c>
      <c r="R21" s="84" t="s">
        <v>457</v>
      </c>
      <c r="S21" s="88" t="s">
        <v>2733</v>
      </c>
      <c r="T21" s="88" t="s">
        <v>2734</v>
      </c>
      <c r="U21" s="244" t="s">
        <v>2737</v>
      </c>
      <c r="W21" s="150"/>
    </row>
    <row r="22" spans="2:29" s="145" customFormat="1" ht="120.75" customHeight="1">
      <c r="B22" s="187"/>
      <c r="C22" s="187"/>
      <c r="D22" s="33"/>
      <c r="E22" s="33"/>
      <c r="F22" s="131" t="str">
        <f>IFERROR(VLOOKUP(E22,Listados2!$R$2:$S$647,2,0),"")</f>
        <v/>
      </c>
      <c r="G22" s="124"/>
      <c r="H22" s="124"/>
      <c r="I22" s="124"/>
      <c r="J22" s="124"/>
      <c r="K22" s="124"/>
      <c r="L22" s="124"/>
      <c r="M22" s="124"/>
      <c r="N22" s="55"/>
      <c r="O22" s="54"/>
      <c r="P22" s="54"/>
      <c r="Q22" s="54"/>
      <c r="R22" s="54"/>
      <c r="S22" s="54"/>
      <c r="T22" s="124"/>
      <c r="U22" s="124"/>
      <c r="Y22" s="145" t="str">
        <f>IF(AND(Tabla14[[#This Row],[Identifique el número, modo y fecha de los pagos relacionados]]="",Tabla14[[#This Row],[Nº de factura]]&lt;&gt;""),"1","2")</f>
        <v>2</v>
      </c>
      <c r="Z22" s="236" t="b" cm="1">
        <f t="array" ref="Z22">ISERROR(#REF!)</f>
        <v>1</v>
      </c>
      <c r="AA22" s="236" t="str">
        <f t="array" ref="AA22">IFERROR(IF(OR(AND('RELACIÓN DE GASTOS'!$B22="",'RELACIÓN DE GASTOS'!$C22&lt;&gt;""),AND('RELACIÓN DE GASTOS'!$C22="",'RELACIÓN DE GASTOS'!$B22&lt;&gt;"")),"Debe introducir un contrato y número de expediente registrado en la hoja RELACIÓN DE CONTRATOS; revise los datos introducidos",IF(_xlfn._xlws.FILTER('RELACIÓN DE CONTRATOS'!$N$23:$N$165,'RELACIÓN DE GASTOS'!$B22&amp;'RELACIÓN DE GASTOS'!$C22='RELACIÓN DE CONTRATOS'!$N$23:$N$165)=_xlfn.CONCAT(B22,C22),"")),"revise eleccion")</f>
        <v/>
      </c>
      <c r="AB22" s="236">
        <f>COUNTIF($AA$22:$AA$164,"revise eleccion")</f>
        <v>0</v>
      </c>
      <c r="AC22" s="145">
        <f>COUNTIF($Y$22:$Y$164,1)</f>
        <v>0</v>
      </c>
    </row>
    <row r="23" spans="2:29" s="145" customFormat="1" ht="99.9" customHeight="1">
      <c r="B23" s="188"/>
      <c r="C23" s="187"/>
      <c r="D23" s="33"/>
      <c r="E23" s="33"/>
      <c r="F23" s="131" t="str">
        <f>IFERROR(VLOOKUP(E23,Listados2!$R$2:$S$647,2,0),"")</f>
        <v/>
      </c>
      <c r="G23" s="33"/>
      <c r="H23" s="124"/>
      <c r="I23" s="124"/>
      <c r="J23" s="124"/>
      <c r="K23" s="33"/>
      <c r="L23" s="33"/>
      <c r="M23" s="33"/>
      <c r="N23" s="29"/>
      <c r="O23" s="30"/>
      <c r="P23" s="30"/>
      <c r="Q23" s="54"/>
      <c r="R23" s="54"/>
      <c r="S23" s="30"/>
      <c r="T23" s="33"/>
      <c r="U23" s="33"/>
      <c r="Y23" s="145" t="str">
        <f>IF(AND(Tabla14[[#This Row],[Identifique el número, modo y fecha de los pagos relacionados]]="",Tabla14[[#This Row],[Nº de factura]]&lt;&gt;""),"1","2")</f>
        <v>2</v>
      </c>
      <c r="AA23" s="236" t="str">
        <f t="array" ref="AA23">IFERROR(IF(OR(AND('RELACIÓN DE GASTOS'!$B23="",'RELACIÓN DE GASTOS'!$C23&lt;&gt;""),AND('RELACIÓN DE GASTOS'!$C23="",'RELACIÓN DE GASTOS'!$B23&lt;&gt;"")),"Debe introducir un contrato y número de expediente registrado en la hoja RELACIÓN DE CONTRATOS; revise los datos introducidos",IF(_xlfn._xlws.FILTER('RELACIÓN DE CONTRATOS'!$N$23:$N$165,'RELACIÓN DE GASTOS'!$B23&amp;'RELACIÓN DE GASTOS'!$C23='RELACIÓN DE CONTRATOS'!$N$23:$N$165)=_xlfn.CONCAT(B23,C23),"")),"revise eleccion")</f>
        <v/>
      </c>
    </row>
    <row r="24" spans="2:29" ht="99.9" customHeight="1">
      <c r="B24" s="188"/>
      <c r="C24" s="187"/>
      <c r="D24" s="33"/>
      <c r="E24" s="33"/>
      <c r="F24" s="131" t="str">
        <f>IFERROR(VLOOKUP(E24,Listados2!$R$2:$S$647,2,0),"")</f>
        <v/>
      </c>
      <c r="G24" s="33"/>
      <c r="H24" s="124"/>
      <c r="I24" s="124"/>
      <c r="J24" s="124"/>
      <c r="K24" s="33"/>
      <c r="L24" s="33"/>
      <c r="M24" s="33"/>
      <c r="N24" s="29"/>
      <c r="O24" s="30"/>
      <c r="P24" s="30"/>
      <c r="Q24" s="54"/>
      <c r="R24" s="54"/>
      <c r="S24" s="30"/>
      <c r="T24" s="33"/>
      <c r="U24" s="33"/>
      <c r="Y24" s="145" t="str">
        <f>IF(AND(Tabla14[[#This Row],[Identifique el número, modo y fecha de los pagos relacionados]]="",Tabla14[[#This Row],[Nº de factura]]&lt;&gt;""),"1","2")</f>
        <v>2</v>
      </c>
      <c r="AA24" s="236" t="str">
        <f t="array" ref="AA24">IFERROR(IF(OR(AND('RELACIÓN DE GASTOS'!$B24="",'RELACIÓN DE GASTOS'!$C24&lt;&gt;""),AND('RELACIÓN DE GASTOS'!$C24="",'RELACIÓN DE GASTOS'!$B24&lt;&gt;"")),"Debe introducir un contrato y número de expediente registrado en la hoja RELACIÓN DE CONTRATOS; revise los datos introducidos",IF(_xlfn._xlws.FILTER('RELACIÓN DE CONTRATOS'!$N$23:$N$165,'RELACIÓN DE GASTOS'!$B24&amp;'RELACIÓN DE GASTOS'!$C24='RELACIÓN DE CONTRATOS'!$N$23:$N$165)=_xlfn.CONCAT(B24,C24),"")),"revise eleccion")</f>
        <v/>
      </c>
    </row>
    <row r="25" spans="2:29" ht="99.9" customHeight="1">
      <c r="B25" s="188"/>
      <c r="C25" s="187"/>
      <c r="D25" s="33"/>
      <c r="E25" s="33"/>
      <c r="F25" s="131" t="str">
        <f>IFERROR(VLOOKUP(E25,Listados2!$R$2:$S$647,2,0),"")</f>
        <v/>
      </c>
      <c r="G25" s="33"/>
      <c r="H25" s="124"/>
      <c r="I25" s="124"/>
      <c r="J25" s="124"/>
      <c r="K25" s="33"/>
      <c r="L25" s="33"/>
      <c r="M25" s="33"/>
      <c r="N25" s="29"/>
      <c r="O25" s="30"/>
      <c r="P25" s="30"/>
      <c r="Q25" s="54"/>
      <c r="R25" s="54"/>
      <c r="S25" s="30"/>
      <c r="T25" s="33"/>
      <c r="U25" s="33"/>
      <c r="Y25" s="145" t="str">
        <f>IF(AND(Tabla14[[#This Row],[Identifique el número, modo y fecha de los pagos relacionados]]="",Tabla14[[#This Row],[Nº de factura]]&lt;&gt;""),"1","2")</f>
        <v>2</v>
      </c>
      <c r="AA25" s="236" t="str">
        <f t="array" ref="AA25">IFERROR(IF(OR(AND('RELACIÓN DE GASTOS'!$B25="",'RELACIÓN DE GASTOS'!$C25&lt;&gt;""),AND('RELACIÓN DE GASTOS'!$C25="",'RELACIÓN DE GASTOS'!$B25&lt;&gt;"")),"Debe introducir un contrato y número de expediente registrado en la hoja RELACIÓN DE CONTRATOS; revise los datos introducidos",IF(_xlfn._xlws.FILTER('RELACIÓN DE CONTRATOS'!$N$23:$N$165,'RELACIÓN DE GASTOS'!$B25&amp;'RELACIÓN DE GASTOS'!$C25='RELACIÓN DE CONTRATOS'!$N$23:$N$165)=_xlfn.CONCAT(B25,C25),"")),"revise eleccion")</f>
        <v/>
      </c>
    </row>
    <row r="26" spans="2:29" ht="99.9" customHeight="1">
      <c r="B26" s="188"/>
      <c r="C26" s="187"/>
      <c r="D26" s="33"/>
      <c r="E26" s="33"/>
      <c r="F26" s="131" t="str">
        <f>IFERROR(VLOOKUP(E26,Listados2!$R$2:$S$647,2,0),"")</f>
        <v/>
      </c>
      <c r="G26" s="33"/>
      <c r="H26" s="124"/>
      <c r="I26" s="124"/>
      <c r="J26" s="124"/>
      <c r="K26" s="33"/>
      <c r="L26" s="33"/>
      <c r="M26" s="33"/>
      <c r="N26" s="29"/>
      <c r="O26" s="30"/>
      <c r="P26" s="30"/>
      <c r="Q26" s="54"/>
      <c r="R26" s="54"/>
      <c r="S26" s="30"/>
      <c r="T26" s="33"/>
      <c r="U26" s="33"/>
      <c r="Y26" s="145" t="str">
        <f>IF(AND(Tabla14[[#This Row],[Identifique el número, modo y fecha de los pagos relacionados]]="",Tabla14[[#This Row],[Nº de factura]]&lt;&gt;""),"1","2")</f>
        <v>2</v>
      </c>
      <c r="AA26" s="236" t="str">
        <f t="array" ref="AA26">IFERROR(IF(OR(AND('RELACIÓN DE GASTOS'!$B26="",'RELACIÓN DE GASTOS'!$C26&lt;&gt;""),AND('RELACIÓN DE GASTOS'!$C26="",'RELACIÓN DE GASTOS'!$B26&lt;&gt;"")),"Debe introducir un contrato y número de expediente registrado en la hoja RELACIÓN DE CONTRATOS; revise los datos introducidos",IF(_xlfn._xlws.FILTER('RELACIÓN DE CONTRATOS'!$N$23:$N$165,'RELACIÓN DE GASTOS'!$B26&amp;'RELACIÓN DE GASTOS'!$C26='RELACIÓN DE CONTRATOS'!$N$23:$N$165)=_xlfn.CONCAT(B26,C26),"")),"revise eleccion")</f>
        <v/>
      </c>
    </row>
    <row r="27" spans="2:29" ht="99.9" customHeight="1">
      <c r="B27" s="188"/>
      <c r="C27" s="187"/>
      <c r="D27" s="33"/>
      <c r="E27" s="33"/>
      <c r="F27" s="131" t="str">
        <f>IFERROR(VLOOKUP(E27,Listados2!$R$2:$S$647,2,0),"")</f>
        <v/>
      </c>
      <c r="G27" s="33"/>
      <c r="H27" s="124"/>
      <c r="I27" s="124"/>
      <c r="J27" s="124"/>
      <c r="K27" s="33"/>
      <c r="L27" s="33"/>
      <c r="M27" s="33"/>
      <c r="N27" s="29"/>
      <c r="O27" s="30"/>
      <c r="P27" s="30"/>
      <c r="Q27" s="54"/>
      <c r="R27" s="54"/>
      <c r="S27" s="30"/>
      <c r="T27" s="33"/>
      <c r="U27" s="33"/>
      <c r="Y27" s="145" t="str">
        <f>IF(AND(Tabla14[[#This Row],[Identifique el número, modo y fecha de los pagos relacionados]]="",Tabla14[[#This Row],[Nº de factura]]&lt;&gt;""),"1","2")</f>
        <v>2</v>
      </c>
      <c r="AA27" s="236" t="str">
        <f t="array" ref="AA27">IFERROR(IF(OR(AND('RELACIÓN DE GASTOS'!$B27="",'RELACIÓN DE GASTOS'!$C27&lt;&gt;""),AND('RELACIÓN DE GASTOS'!$C27="",'RELACIÓN DE GASTOS'!$B27&lt;&gt;"")),"Debe introducir un contrato y número de expediente registrado en la hoja RELACIÓN DE CONTRATOS; revise los datos introducidos",IF(_xlfn._xlws.FILTER('RELACIÓN DE CONTRATOS'!$N$23:$N$165,'RELACIÓN DE GASTOS'!$B27&amp;'RELACIÓN DE GASTOS'!$C27='RELACIÓN DE CONTRATOS'!$N$23:$N$165)=_xlfn.CONCAT(B27,C27),"")),"revise eleccion")</f>
        <v/>
      </c>
    </row>
    <row r="28" spans="2:29" ht="99.9" customHeight="1">
      <c r="B28" s="188"/>
      <c r="C28" s="187"/>
      <c r="D28" s="33"/>
      <c r="E28" s="33"/>
      <c r="F28" s="131" t="str">
        <f>IFERROR(VLOOKUP(E28,Listados2!$R$2:$S$647,2,0),"")</f>
        <v/>
      </c>
      <c r="G28" s="33"/>
      <c r="H28" s="124"/>
      <c r="I28" s="124"/>
      <c r="J28" s="124"/>
      <c r="K28" s="33"/>
      <c r="L28" s="33"/>
      <c r="M28" s="33"/>
      <c r="N28" s="29"/>
      <c r="O28" s="30"/>
      <c r="P28" s="30"/>
      <c r="Q28" s="30"/>
      <c r="R28" s="54"/>
      <c r="S28" s="30"/>
      <c r="T28" s="33"/>
      <c r="U28" s="33"/>
      <c r="Y28" s="145" t="str">
        <f>IF(AND(Tabla14[[#This Row],[Identifique el número, modo y fecha de los pagos relacionados]]="",Tabla14[[#This Row],[Nº de factura]]&lt;&gt;""),"1","2")</f>
        <v>2</v>
      </c>
      <c r="AA28" s="236" t="str">
        <f t="array" ref="AA28">IFERROR(IF(OR(AND('RELACIÓN DE GASTOS'!$B28="",'RELACIÓN DE GASTOS'!$C28&lt;&gt;""),AND('RELACIÓN DE GASTOS'!$C28="",'RELACIÓN DE GASTOS'!$B28&lt;&gt;"")),"Debe introducir un contrato y número de expediente registrado en la hoja RELACIÓN DE CONTRATOS; revise los datos introducidos",IF(_xlfn._xlws.FILTER('RELACIÓN DE CONTRATOS'!$N$23:$N$165,'RELACIÓN DE GASTOS'!$B28&amp;'RELACIÓN DE GASTOS'!$C28='RELACIÓN DE CONTRATOS'!$N$23:$N$165)=_xlfn.CONCAT(B28,C28),"")),"revise eleccion")</f>
        <v/>
      </c>
    </row>
    <row r="29" spans="2:29" ht="99.9" customHeight="1">
      <c r="B29" s="188"/>
      <c r="C29" s="187"/>
      <c r="D29" s="33"/>
      <c r="E29" s="33"/>
      <c r="F29" s="131" t="str">
        <f>IFERROR(VLOOKUP(E29,Listados2!$R$2:$S$647,2,0),"")</f>
        <v/>
      </c>
      <c r="G29" s="33"/>
      <c r="H29" s="124"/>
      <c r="I29" s="124"/>
      <c r="J29" s="124"/>
      <c r="K29" s="33"/>
      <c r="L29" s="33"/>
      <c r="M29" s="33"/>
      <c r="N29" s="29"/>
      <c r="O29" s="30"/>
      <c r="P29" s="30"/>
      <c r="Q29" s="30"/>
      <c r="R29" s="54"/>
      <c r="S29" s="30"/>
      <c r="T29" s="33"/>
      <c r="U29" s="33"/>
      <c r="Y29" s="145" t="str">
        <f>IF(AND(Tabla14[[#This Row],[Identifique el número, modo y fecha de los pagos relacionados]]="",Tabla14[[#This Row],[Nº de factura]]&lt;&gt;""),"1","2")</f>
        <v>2</v>
      </c>
      <c r="AA29" s="236" t="str">
        <f t="array" ref="AA29">IFERROR(IF(OR(AND('RELACIÓN DE GASTOS'!$B29="",'RELACIÓN DE GASTOS'!$C29&lt;&gt;""),AND('RELACIÓN DE GASTOS'!$C29="",'RELACIÓN DE GASTOS'!$B29&lt;&gt;"")),"Debe introducir un contrato y número de expediente registrado en la hoja RELACIÓN DE CONTRATOS; revise los datos introducidos",IF(_xlfn._xlws.FILTER('RELACIÓN DE CONTRATOS'!$N$23:$N$165,'RELACIÓN DE GASTOS'!$B29&amp;'RELACIÓN DE GASTOS'!$C29='RELACIÓN DE CONTRATOS'!$N$23:$N$165)=_xlfn.CONCAT(B29,C29),"")),"revise eleccion")</f>
        <v/>
      </c>
    </row>
    <row r="30" spans="2:29" ht="99.9" customHeight="1">
      <c r="B30" s="188"/>
      <c r="C30" s="187"/>
      <c r="D30" s="33"/>
      <c r="E30" s="33"/>
      <c r="F30" s="131" t="str">
        <f>IFERROR(VLOOKUP(E30,Listados2!$R$2:$S$647,2,0),"")</f>
        <v/>
      </c>
      <c r="G30" s="33"/>
      <c r="H30" s="124"/>
      <c r="I30" s="124"/>
      <c r="J30" s="124"/>
      <c r="K30" s="33"/>
      <c r="L30" s="33"/>
      <c r="M30" s="33"/>
      <c r="N30" s="29"/>
      <c r="O30" s="30"/>
      <c r="P30" s="30"/>
      <c r="Q30" s="30"/>
      <c r="R30" s="54"/>
      <c r="S30" s="30"/>
      <c r="T30" s="33"/>
      <c r="U30" s="33"/>
      <c r="Y30" s="145" t="str">
        <f>IF(AND(Tabla14[[#This Row],[Identifique el número, modo y fecha de los pagos relacionados]]="",Tabla14[[#This Row],[Nº de factura]]&lt;&gt;""),"1","2")</f>
        <v>2</v>
      </c>
      <c r="AA30" s="236" t="str">
        <f t="array" ref="AA30">IFERROR(IF(OR(AND('RELACIÓN DE GASTOS'!$B30="",'RELACIÓN DE GASTOS'!$C30&lt;&gt;""),AND('RELACIÓN DE GASTOS'!$C30="",'RELACIÓN DE GASTOS'!$B30&lt;&gt;"")),"Debe introducir un contrato y número de expediente registrado en la hoja RELACIÓN DE CONTRATOS; revise los datos introducidos",IF(_xlfn._xlws.FILTER('RELACIÓN DE CONTRATOS'!$N$23:$N$165,'RELACIÓN DE GASTOS'!$B30&amp;'RELACIÓN DE GASTOS'!$C30='RELACIÓN DE CONTRATOS'!$N$23:$N$165)=_xlfn.CONCAT(B30,C30),"")),"revise eleccion")</f>
        <v/>
      </c>
    </row>
    <row r="31" spans="2:29" ht="99.9" customHeight="1">
      <c r="B31" s="188"/>
      <c r="C31" s="187"/>
      <c r="D31" s="33"/>
      <c r="E31" s="33"/>
      <c r="F31" s="131" t="str">
        <f>IFERROR(VLOOKUP(E31,Listados2!$R$2:$S$647,2,0),"")</f>
        <v/>
      </c>
      <c r="G31" s="33"/>
      <c r="H31" s="124"/>
      <c r="I31" s="124"/>
      <c r="J31" s="124"/>
      <c r="K31" s="33"/>
      <c r="L31" s="33"/>
      <c r="M31" s="33"/>
      <c r="N31" s="29"/>
      <c r="O31" s="30"/>
      <c r="P31" s="30"/>
      <c r="Q31" s="30"/>
      <c r="R31" s="54"/>
      <c r="S31" s="30"/>
      <c r="T31" s="33"/>
      <c r="U31" s="33"/>
      <c r="Y31" s="145" t="str">
        <f>IF(AND(Tabla14[[#This Row],[Identifique el número, modo y fecha de los pagos relacionados]]="",Tabla14[[#This Row],[Nº de factura]]&lt;&gt;""),"1","2")</f>
        <v>2</v>
      </c>
      <c r="AA31" s="236" t="str">
        <f t="array" ref="AA31">IFERROR(IF(OR(AND('RELACIÓN DE GASTOS'!$B31="",'RELACIÓN DE GASTOS'!$C31&lt;&gt;""),AND('RELACIÓN DE GASTOS'!$C31="",'RELACIÓN DE GASTOS'!$B31&lt;&gt;"")),"Debe introducir un contrato y número de expediente registrado en la hoja RELACIÓN DE CONTRATOS; revise los datos introducidos",IF(_xlfn._xlws.FILTER('RELACIÓN DE CONTRATOS'!$N$23:$N$165,'RELACIÓN DE GASTOS'!$B31&amp;'RELACIÓN DE GASTOS'!$C31='RELACIÓN DE CONTRATOS'!$N$23:$N$165)=_xlfn.CONCAT(B31,C31),"")),"revise eleccion")</f>
        <v/>
      </c>
    </row>
    <row r="32" spans="2:29" ht="99.9" customHeight="1">
      <c r="B32" s="188"/>
      <c r="C32" s="187"/>
      <c r="D32" s="33"/>
      <c r="E32" s="33"/>
      <c r="F32" s="131" t="str">
        <f>IFERROR(VLOOKUP(E32,Listados2!$R$2:$S$647,2,0),"")</f>
        <v/>
      </c>
      <c r="G32" s="33"/>
      <c r="H32" s="124"/>
      <c r="I32" s="124"/>
      <c r="J32" s="124"/>
      <c r="K32" s="33"/>
      <c r="L32" s="130"/>
      <c r="M32" s="33"/>
      <c r="N32" s="32"/>
      <c r="O32" s="30"/>
      <c r="P32" s="30"/>
      <c r="Q32" s="30"/>
      <c r="R32" s="30"/>
      <c r="S32" s="237"/>
      <c r="T32" s="33"/>
      <c r="U32" s="33"/>
      <c r="Y32" s="145" t="str">
        <f>IF(AND(Tabla14[[#This Row],[Identifique el número, modo y fecha de los pagos relacionados]]="",Tabla14[[#This Row],[Nº de factura]]&lt;&gt;""),"1","2")</f>
        <v>2</v>
      </c>
      <c r="AA32" s="236" t="str">
        <f t="array" ref="AA32">IFERROR(IF(OR(AND('RELACIÓN DE GASTOS'!$B32="",'RELACIÓN DE GASTOS'!$C32&lt;&gt;""),AND('RELACIÓN DE GASTOS'!$C32="",'RELACIÓN DE GASTOS'!$B32&lt;&gt;"")),"Debe introducir un contrato y número de expediente registrado en la hoja RELACIÓN DE CONTRATOS; revise los datos introducidos",IF(_xlfn._xlws.FILTER('RELACIÓN DE CONTRATOS'!$N$23:$N$165,'RELACIÓN DE GASTOS'!$B32&amp;'RELACIÓN DE GASTOS'!$C32='RELACIÓN DE CONTRATOS'!$N$23:$N$165)=_xlfn.CONCAT(B32,C32),"")),"revise eleccion")</f>
        <v/>
      </c>
    </row>
    <row r="33" spans="2:27" ht="99.9" customHeight="1">
      <c r="B33" s="188"/>
      <c r="C33" s="187"/>
      <c r="D33" s="33"/>
      <c r="E33" s="33"/>
      <c r="F33" s="131" t="str">
        <f>IFERROR(VLOOKUP(E33,Listados2!$R$2:$S$647,2,0),"")</f>
        <v/>
      </c>
      <c r="G33" s="33"/>
      <c r="H33" s="124"/>
      <c r="I33" s="124"/>
      <c r="J33" s="124"/>
      <c r="K33" s="33"/>
      <c r="L33" s="130"/>
      <c r="M33" s="33"/>
      <c r="N33" s="32"/>
      <c r="O33" s="30"/>
      <c r="P33" s="30"/>
      <c r="Q33" s="30"/>
      <c r="R33" s="30"/>
      <c r="S33" s="237"/>
      <c r="T33" s="33"/>
      <c r="U33" s="33"/>
      <c r="Y33" s="145" t="str">
        <f>IF(AND(Tabla14[[#This Row],[Identifique el número, modo y fecha de los pagos relacionados]]="",Tabla14[[#This Row],[Nº de factura]]&lt;&gt;""),"1","2")</f>
        <v>2</v>
      </c>
      <c r="AA33" s="236" t="str">
        <f t="array" ref="AA33">IFERROR(IF(OR(AND('RELACIÓN DE GASTOS'!$B33="",'RELACIÓN DE GASTOS'!$C33&lt;&gt;""),AND('RELACIÓN DE GASTOS'!$C33="",'RELACIÓN DE GASTOS'!$B33&lt;&gt;"")),"Debe introducir un contrato y número de expediente registrado en la hoja RELACIÓN DE CONTRATOS; revise los datos introducidos",IF(_xlfn._xlws.FILTER('RELACIÓN DE CONTRATOS'!$N$23:$N$165,'RELACIÓN DE GASTOS'!$B33&amp;'RELACIÓN DE GASTOS'!$C33='RELACIÓN DE CONTRATOS'!$N$23:$N$165)=_xlfn.CONCAT(B33,C33),"")),"revise eleccion")</f>
        <v/>
      </c>
    </row>
    <row r="34" spans="2:27" ht="99.9" customHeight="1">
      <c r="B34" s="188"/>
      <c r="C34" s="187"/>
      <c r="D34" s="33"/>
      <c r="E34" s="33"/>
      <c r="F34" s="131" t="str">
        <f>IFERROR(VLOOKUP(E34,Listados2!$R$2:$S$647,2,0),"")</f>
        <v/>
      </c>
      <c r="G34" s="33"/>
      <c r="H34" s="124"/>
      <c r="I34" s="124"/>
      <c r="J34" s="124"/>
      <c r="K34" s="33"/>
      <c r="L34" s="130"/>
      <c r="M34" s="33"/>
      <c r="N34" s="32"/>
      <c r="O34" s="30"/>
      <c r="P34" s="30"/>
      <c r="Q34" s="30"/>
      <c r="R34" s="30"/>
      <c r="S34" s="237"/>
      <c r="T34" s="33"/>
      <c r="U34" s="33"/>
      <c r="Y34" s="145" t="str">
        <f>IF(AND(Tabla14[[#This Row],[Identifique el número, modo y fecha de los pagos relacionados]]="",Tabla14[[#This Row],[Nº de factura]]&lt;&gt;""),"1","2")</f>
        <v>2</v>
      </c>
      <c r="AA34" s="236" t="str">
        <f t="array" ref="AA34">IFERROR(IF(OR(AND('RELACIÓN DE GASTOS'!$B34="",'RELACIÓN DE GASTOS'!$C34&lt;&gt;""),AND('RELACIÓN DE GASTOS'!$C34="",'RELACIÓN DE GASTOS'!$B34&lt;&gt;"")),"Debe introducir un contrato y número de expediente registrado en la hoja RELACIÓN DE CONTRATOS; revise los datos introducidos",IF(_xlfn._xlws.FILTER('RELACIÓN DE CONTRATOS'!$N$23:$N$165,'RELACIÓN DE GASTOS'!$B34&amp;'RELACIÓN DE GASTOS'!$C34='RELACIÓN DE CONTRATOS'!$N$23:$N$165)=_xlfn.CONCAT(B34,C34),"")),"revise eleccion")</f>
        <v/>
      </c>
    </row>
    <row r="35" spans="2:27" ht="99.6" customHeight="1">
      <c r="B35" s="189"/>
      <c r="C35" s="190"/>
      <c r="D35" s="33"/>
      <c r="E35" s="33"/>
      <c r="F35" s="131" t="str">
        <f>IFERROR(VLOOKUP(E35,Listados2!$R$2:$S$647,2,0),"")</f>
        <v/>
      </c>
      <c r="G35" s="33"/>
      <c r="H35" s="124"/>
      <c r="I35" s="124"/>
      <c r="J35" s="124"/>
      <c r="K35" s="33"/>
      <c r="L35" s="33"/>
      <c r="M35" s="33"/>
      <c r="N35" s="29"/>
      <c r="O35" s="30"/>
      <c r="P35" s="30"/>
      <c r="Q35" s="30"/>
      <c r="R35" s="30"/>
      <c r="S35" s="30"/>
      <c r="T35" s="33"/>
      <c r="U35" s="33"/>
      <c r="Y35" s="145" t="str">
        <f>IF(AND(Tabla14[[#This Row],[Identifique el número, modo y fecha de los pagos relacionados]]="",Tabla14[[#This Row],[Nº de factura]]&lt;&gt;""),"1","2")</f>
        <v>2</v>
      </c>
      <c r="AA35" s="236" t="str">
        <f t="array" ref="AA35">IFERROR(IF(OR(AND('RELACIÓN DE GASTOS'!$B35="",'RELACIÓN DE GASTOS'!$C35&lt;&gt;""),AND('RELACIÓN DE GASTOS'!$C35="",'RELACIÓN DE GASTOS'!$B35&lt;&gt;"")),"Debe introducir un contrato y número de expediente registrado en la hoja RELACIÓN DE CONTRATOS; revise los datos introducidos",IF(_xlfn._xlws.FILTER('RELACIÓN DE CONTRATOS'!$N$23:$N$165,'RELACIÓN DE GASTOS'!$B35&amp;'RELACIÓN DE GASTOS'!$C35='RELACIÓN DE CONTRATOS'!$N$23:$N$165)=_xlfn.CONCAT(B35,C35),"")),"revise eleccion")</f>
        <v/>
      </c>
    </row>
    <row r="36" spans="2:27" ht="99.6" customHeight="1">
      <c r="B36" s="189"/>
      <c r="C36" s="190"/>
      <c r="D36" s="33"/>
      <c r="E36" s="33"/>
      <c r="F36" s="131" t="str">
        <f>IFERROR(VLOOKUP(E36,Listados2!$R$2:$S$647,2,0),"")</f>
        <v/>
      </c>
      <c r="G36" s="33"/>
      <c r="H36" s="124"/>
      <c r="I36" s="124"/>
      <c r="J36" s="124"/>
      <c r="K36" s="33"/>
      <c r="L36" s="33"/>
      <c r="M36" s="33"/>
      <c r="N36" s="29"/>
      <c r="O36" s="30"/>
      <c r="P36" s="30"/>
      <c r="Q36" s="30"/>
      <c r="R36" s="30"/>
      <c r="S36" s="30"/>
      <c r="T36" s="33"/>
      <c r="U36" s="33"/>
      <c r="Y36" s="145" t="str">
        <f>IF(AND(Tabla14[[#This Row],[Identifique el número, modo y fecha de los pagos relacionados]]="",Tabla14[[#This Row],[Nº de factura]]&lt;&gt;""),"1","2")</f>
        <v>2</v>
      </c>
      <c r="AA36" s="236" t="str">
        <f t="array" ref="AA36">IFERROR(IF(OR(AND('RELACIÓN DE GASTOS'!$B36="",'RELACIÓN DE GASTOS'!$C36&lt;&gt;""),AND('RELACIÓN DE GASTOS'!$C36="",'RELACIÓN DE GASTOS'!$B36&lt;&gt;"")),"Debe introducir un contrato y número de expediente registrado en la hoja RELACIÓN DE CONTRATOS; revise los datos introducidos",IF(_xlfn._xlws.FILTER('RELACIÓN DE CONTRATOS'!$N$23:$N$165,'RELACIÓN DE GASTOS'!$B36&amp;'RELACIÓN DE GASTOS'!$C36='RELACIÓN DE CONTRATOS'!$N$23:$N$165)=_xlfn.CONCAT(B36,C36),"")),"revise eleccion")</f>
        <v/>
      </c>
    </row>
    <row r="37" spans="2:27" ht="99.6" customHeight="1">
      <c r="B37" s="189"/>
      <c r="C37" s="190"/>
      <c r="D37" s="33"/>
      <c r="E37" s="33"/>
      <c r="F37" s="131" t="str">
        <f>IFERROR(VLOOKUP(E37,Listados2!$R$2:$S$647,2,0),"")</f>
        <v/>
      </c>
      <c r="G37" s="33"/>
      <c r="H37" s="124"/>
      <c r="I37" s="124"/>
      <c r="J37" s="124"/>
      <c r="K37" s="33"/>
      <c r="L37" s="33"/>
      <c r="M37" s="33"/>
      <c r="N37" s="29"/>
      <c r="O37" s="30"/>
      <c r="P37" s="30"/>
      <c r="Q37" s="30"/>
      <c r="R37" s="30"/>
      <c r="S37" s="30"/>
      <c r="T37" s="33"/>
      <c r="U37" s="33"/>
      <c r="Y37" s="145" t="str">
        <f>IF(AND(Tabla14[[#This Row],[Identifique el número, modo y fecha de los pagos relacionados]]="",Tabla14[[#This Row],[Nº de factura]]&lt;&gt;""),"1","2")</f>
        <v>2</v>
      </c>
      <c r="AA37" s="236" t="str">
        <f t="array" ref="AA37">IFERROR(IF(OR(AND('RELACIÓN DE GASTOS'!$B37="",'RELACIÓN DE GASTOS'!$C37&lt;&gt;""),AND('RELACIÓN DE GASTOS'!$C37="",'RELACIÓN DE GASTOS'!$B37&lt;&gt;"")),"Debe introducir un contrato y número de expediente registrado en la hoja RELACIÓN DE CONTRATOS; revise los datos introducidos",IF(_xlfn._xlws.FILTER('RELACIÓN DE CONTRATOS'!$N$23:$N$165,'RELACIÓN DE GASTOS'!$B37&amp;'RELACIÓN DE GASTOS'!$C37='RELACIÓN DE CONTRATOS'!$N$23:$N$165)=_xlfn.CONCAT(B37,C37),"")),"revise eleccion")</f>
        <v/>
      </c>
    </row>
    <row r="38" spans="2:27" ht="99.6" customHeight="1">
      <c r="B38" s="189"/>
      <c r="C38" s="190"/>
      <c r="D38" s="33"/>
      <c r="E38" s="33"/>
      <c r="F38" s="131" t="str">
        <f>IFERROR(VLOOKUP(E38,Listados2!$R$2:$S$647,2,0),"")</f>
        <v/>
      </c>
      <c r="G38" s="33"/>
      <c r="H38" s="124"/>
      <c r="I38" s="124"/>
      <c r="J38" s="124"/>
      <c r="K38" s="33"/>
      <c r="L38" s="33"/>
      <c r="M38" s="33"/>
      <c r="N38" s="29"/>
      <c r="O38" s="30"/>
      <c r="P38" s="30"/>
      <c r="Q38" s="30"/>
      <c r="R38" s="30"/>
      <c r="S38" s="30"/>
      <c r="T38" s="33"/>
      <c r="U38" s="33"/>
      <c r="Y38" s="145" t="str">
        <f>IF(AND(Tabla14[[#This Row],[Identifique el número, modo y fecha de los pagos relacionados]]="",Tabla14[[#This Row],[Nº de factura]]&lt;&gt;""),"1","2")</f>
        <v>2</v>
      </c>
      <c r="AA38" s="236" t="str">
        <f t="array" ref="AA38">IFERROR(IF(OR(AND('RELACIÓN DE GASTOS'!$B38="",'RELACIÓN DE GASTOS'!$C38&lt;&gt;""),AND('RELACIÓN DE GASTOS'!$C38="",'RELACIÓN DE GASTOS'!$B38&lt;&gt;"")),"Debe introducir un contrato y número de expediente registrado en la hoja RELACIÓN DE CONTRATOS; revise los datos introducidos",IF(_xlfn._xlws.FILTER('RELACIÓN DE CONTRATOS'!$N$23:$N$165,'RELACIÓN DE GASTOS'!$B38&amp;'RELACIÓN DE GASTOS'!$C38='RELACIÓN DE CONTRATOS'!$N$23:$N$165)=_xlfn.CONCAT(B38,C38),"")),"revise eleccion")</f>
        <v/>
      </c>
    </row>
    <row r="39" spans="2:27" ht="99.6" customHeight="1">
      <c r="B39" s="189"/>
      <c r="C39" s="190"/>
      <c r="D39" s="33"/>
      <c r="E39" s="33"/>
      <c r="F39" s="131" t="str">
        <f>IFERROR(VLOOKUP(E39,Listados2!$R$2:$S$647,2,0),"")</f>
        <v/>
      </c>
      <c r="G39" s="33"/>
      <c r="H39" s="124"/>
      <c r="I39" s="124"/>
      <c r="J39" s="124"/>
      <c r="K39" s="33"/>
      <c r="L39" s="33"/>
      <c r="M39" s="33"/>
      <c r="N39" s="29"/>
      <c r="O39" s="30"/>
      <c r="P39" s="30"/>
      <c r="Q39" s="30"/>
      <c r="R39" s="30"/>
      <c r="S39" s="30"/>
      <c r="T39" s="33"/>
      <c r="U39" s="33"/>
      <c r="Y39" s="145" t="str">
        <f>IF(AND(Tabla14[[#This Row],[Identifique el número, modo y fecha de los pagos relacionados]]="",Tabla14[[#This Row],[Nº de factura]]&lt;&gt;""),"1","2")</f>
        <v>2</v>
      </c>
      <c r="AA39" s="236" t="str">
        <f t="array" ref="AA39">IFERROR(IF(OR(AND('RELACIÓN DE GASTOS'!$B39="",'RELACIÓN DE GASTOS'!$C39&lt;&gt;""),AND('RELACIÓN DE GASTOS'!$C39="",'RELACIÓN DE GASTOS'!$B39&lt;&gt;"")),"Debe introducir un contrato y número de expediente registrado en la hoja RELACIÓN DE CONTRATOS; revise los datos introducidos",IF(_xlfn._xlws.FILTER('RELACIÓN DE CONTRATOS'!$N$23:$N$165,'RELACIÓN DE GASTOS'!$B39&amp;'RELACIÓN DE GASTOS'!$C39='RELACIÓN DE CONTRATOS'!$N$23:$N$165)=_xlfn.CONCAT(B39,C39),"")),"revise eleccion")</f>
        <v/>
      </c>
    </row>
    <row r="40" spans="2:27" ht="99.6" customHeight="1">
      <c r="B40" s="189"/>
      <c r="C40" s="190"/>
      <c r="D40" s="33"/>
      <c r="E40" s="33"/>
      <c r="F40" s="131" t="str">
        <f>IFERROR(VLOOKUP(E40,Listados2!$R$2:$S$647,2,0),"")</f>
        <v/>
      </c>
      <c r="G40" s="33"/>
      <c r="H40" s="124"/>
      <c r="I40" s="124"/>
      <c r="J40" s="124"/>
      <c r="K40" s="33"/>
      <c r="L40" s="33"/>
      <c r="M40" s="33"/>
      <c r="N40" s="29"/>
      <c r="O40" s="30"/>
      <c r="P40" s="30"/>
      <c r="Q40" s="30"/>
      <c r="R40" s="30"/>
      <c r="S40" s="30"/>
      <c r="T40" s="33"/>
      <c r="U40" s="33"/>
      <c r="Y40" s="145" t="str">
        <f>IF(AND(Tabla14[[#This Row],[Identifique el número, modo y fecha de los pagos relacionados]]="",Tabla14[[#This Row],[Nº de factura]]&lt;&gt;""),"1","2")</f>
        <v>2</v>
      </c>
      <c r="AA40" s="236" t="str">
        <f t="array" ref="AA40">IFERROR(IF(OR(AND('RELACIÓN DE GASTOS'!$B40="",'RELACIÓN DE GASTOS'!$C40&lt;&gt;""),AND('RELACIÓN DE GASTOS'!$C40="",'RELACIÓN DE GASTOS'!$B40&lt;&gt;"")),"Debe introducir un contrato y número de expediente registrado en la hoja RELACIÓN DE CONTRATOS; revise los datos introducidos",IF(_xlfn._xlws.FILTER('RELACIÓN DE CONTRATOS'!$N$23:$N$165,'RELACIÓN DE GASTOS'!$B40&amp;'RELACIÓN DE GASTOS'!$C40='RELACIÓN DE CONTRATOS'!$N$23:$N$165)=_xlfn.CONCAT(B40,C40),"")),"revise eleccion")</f>
        <v/>
      </c>
    </row>
    <row r="41" spans="2:27" ht="99.6" customHeight="1">
      <c r="B41" s="189"/>
      <c r="C41" s="190"/>
      <c r="D41" s="33"/>
      <c r="E41" s="33"/>
      <c r="F41" s="131" t="str">
        <f>IFERROR(VLOOKUP(E41,Listados2!$R$2:$S$647,2,0),"")</f>
        <v/>
      </c>
      <c r="G41" s="33"/>
      <c r="H41" s="124"/>
      <c r="I41" s="124"/>
      <c r="J41" s="124"/>
      <c r="K41" s="33"/>
      <c r="L41" s="33"/>
      <c r="M41" s="33"/>
      <c r="N41" s="29"/>
      <c r="O41" s="30"/>
      <c r="P41" s="30"/>
      <c r="Q41" s="30"/>
      <c r="R41" s="30"/>
      <c r="S41" s="30"/>
      <c r="T41" s="33"/>
      <c r="U41" s="33"/>
      <c r="Y41" s="145" t="str">
        <f>IF(AND(Tabla14[[#This Row],[Identifique el número, modo y fecha de los pagos relacionados]]="",Tabla14[[#This Row],[Nº de factura]]&lt;&gt;""),"1","2")</f>
        <v>2</v>
      </c>
      <c r="AA41" s="236" t="str">
        <f t="array" ref="AA41">IFERROR(IF(OR(AND('RELACIÓN DE GASTOS'!$B41="",'RELACIÓN DE GASTOS'!$C41&lt;&gt;""),AND('RELACIÓN DE GASTOS'!$C41="",'RELACIÓN DE GASTOS'!$B41&lt;&gt;"")),"Debe introducir un contrato y número de expediente registrado en la hoja RELACIÓN DE CONTRATOS; revise los datos introducidos",IF(_xlfn._xlws.FILTER('RELACIÓN DE CONTRATOS'!$N$23:$N$165,'RELACIÓN DE GASTOS'!$B41&amp;'RELACIÓN DE GASTOS'!$C41='RELACIÓN DE CONTRATOS'!$N$23:$N$165)=_xlfn.CONCAT(B41,C41),"")),"revise eleccion")</f>
        <v/>
      </c>
    </row>
    <row r="42" spans="2:27" ht="99.6" customHeight="1">
      <c r="B42" s="189"/>
      <c r="C42" s="190"/>
      <c r="D42" s="33"/>
      <c r="E42" s="33"/>
      <c r="F42" s="131" t="str">
        <f>IFERROR(VLOOKUP(E42,Listados2!$R$2:$S$647,2,0),"")</f>
        <v/>
      </c>
      <c r="G42" s="33"/>
      <c r="H42" s="124"/>
      <c r="I42" s="124"/>
      <c r="J42" s="124"/>
      <c r="K42" s="33"/>
      <c r="L42" s="33"/>
      <c r="M42" s="33"/>
      <c r="N42" s="29"/>
      <c r="O42" s="30"/>
      <c r="P42" s="30"/>
      <c r="Q42" s="30"/>
      <c r="R42" s="30"/>
      <c r="S42" s="30"/>
      <c r="T42" s="33"/>
      <c r="U42" s="33"/>
      <c r="Y42" s="145" t="str">
        <f>IF(AND(Tabla14[[#This Row],[Identifique el número, modo y fecha de los pagos relacionados]]="",Tabla14[[#This Row],[Nº de factura]]&lt;&gt;""),"1","2")</f>
        <v>2</v>
      </c>
      <c r="AA42" s="236" t="str">
        <f t="array" ref="AA42">IFERROR(IF(OR(AND('RELACIÓN DE GASTOS'!$B42="",'RELACIÓN DE GASTOS'!$C42&lt;&gt;""),AND('RELACIÓN DE GASTOS'!$C42="",'RELACIÓN DE GASTOS'!$B42&lt;&gt;"")),"Debe introducir un contrato y número de expediente registrado en la hoja RELACIÓN DE CONTRATOS; revise los datos introducidos",IF(_xlfn._xlws.FILTER('RELACIÓN DE CONTRATOS'!$N$23:$N$165,'RELACIÓN DE GASTOS'!$B42&amp;'RELACIÓN DE GASTOS'!$C42='RELACIÓN DE CONTRATOS'!$N$23:$N$165)=_xlfn.CONCAT(B42,C42),"")),"revise eleccion")</f>
        <v/>
      </c>
    </row>
    <row r="43" spans="2:27" ht="99.6" customHeight="1">
      <c r="B43" s="189"/>
      <c r="C43" s="190"/>
      <c r="D43" s="33"/>
      <c r="E43" s="33"/>
      <c r="F43" s="131" t="str">
        <f>IFERROR(VLOOKUP(E43,Listados2!$R$2:$S$647,2,0),"")</f>
        <v/>
      </c>
      <c r="G43" s="33"/>
      <c r="H43" s="124"/>
      <c r="I43" s="124"/>
      <c r="J43" s="124"/>
      <c r="K43" s="33"/>
      <c r="L43" s="33"/>
      <c r="M43" s="33"/>
      <c r="N43" s="29"/>
      <c r="O43" s="30"/>
      <c r="P43" s="30"/>
      <c r="Q43" s="30"/>
      <c r="R43" s="30"/>
      <c r="S43" s="30"/>
      <c r="T43" s="33"/>
      <c r="U43" s="33"/>
      <c r="Y43" s="145" t="str">
        <f>IF(AND(Tabla14[[#This Row],[Identifique el número, modo y fecha de los pagos relacionados]]="",Tabla14[[#This Row],[Nº de factura]]&lt;&gt;""),"1","2")</f>
        <v>2</v>
      </c>
      <c r="AA43" s="236" t="str">
        <f t="array" ref="AA43">IFERROR(IF(OR(AND('RELACIÓN DE GASTOS'!$B43="",'RELACIÓN DE GASTOS'!$C43&lt;&gt;""),AND('RELACIÓN DE GASTOS'!$C43="",'RELACIÓN DE GASTOS'!$B43&lt;&gt;"")),"Debe introducir un contrato y número de expediente registrado en la hoja RELACIÓN DE CONTRATOS; revise los datos introducidos",IF(_xlfn._xlws.FILTER('RELACIÓN DE CONTRATOS'!$N$23:$N$165,'RELACIÓN DE GASTOS'!$B43&amp;'RELACIÓN DE GASTOS'!$C43='RELACIÓN DE CONTRATOS'!$N$23:$N$165)=_xlfn.CONCAT(B43,C43),"")),"revise eleccion")</f>
        <v/>
      </c>
    </row>
    <row r="44" spans="2:27" ht="99.6" customHeight="1">
      <c r="B44" s="189"/>
      <c r="C44" s="190"/>
      <c r="D44" s="33"/>
      <c r="E44" s="33"/>
      <c r="F44" s="131" t="str">
        <f>IFERROR(VLOOKUP(E44,Listados2!$R$2:$S$647,2,0),"")</f>
        <v/>
      </c>
      <c r="G44" s="33"/>
      <c r="H44" s="124"/>
      <c r="I44" s="124"/>
      <c r="J44" s="124"/>
      <c r="K44" s="33"/>
      <c r="L44" s="33"/>
      <c r="M44" s="33"/>
      <c r="N44" s="29"/>
      <c r="O44" s="30"/>
      <c r="P44" s="30"/>
      <c r="Q44" s="30"/>
      <c r="R44" s="30"/>
      <c r="S44" s="30"/>
      <c r="T44" s="33"/>
      <c r="U44" s="33"/>
      <c r="Y44" s="145" t="str">
        <f>IF(AND(Tabla14[[#This Row],[Identifique el número, modo y fecha de los pagos relacionados]]="",Tabla14[[#This Row],[Nº de factura]]&lt;&gt;""),"1","2")</f>
        <v>2</v>
      </c>
      <c r="AA44" s="236" t="str">
        <f t="array" ref="AA44">IFERROR(IF(OR(AND('RELACIÓN DE GASTOS'!$B44="",'RELACIÓN DE GASTOS'!$C44&lt;&gt;""),AND('RELACIÓN DE GASTOS'!$C44="",'RELACIÓN DE GASTOS'!$B44&lt;&gt;"")),"Debe introducir un contrato y número de expediente registrado en la hoja RELACIÓN DE CONTRATOS; revise los datos introducidos",IF(_xlfn._xlws.FILTER('RELACIÓN DE CONTRATOS'!$N$23:$N$165,'RELACIÓN DE GASTOS'!$B44&amp;'RELACIÓN DE GASTOS'!$C44='RELACIÓN DE CONTRATOS'!$N$23:$N$165)=_xlfn.CONCAT(B44,C44),"")),"revise eleccion")</f>
        <v/>
      </c>
    </row>
    <row r="45" spans="2:27" ht="99.6" customHeight="1">
      <c r="B45" s="189"/>
      <c r="C45" s="190"/>
      <c r="D45" s="33"/>
      <c r="E45" s="33"/>
      <c r="F45" s="131" t="str">
        <f>IFERROR(VLOOKUP(E45,Listados2!$R$2:$S$647,2,0),"")</f>
        <v/>
      </c>
      <c r="G45" s="33"/>
      <c r="H45" s="124"/>
      <c r="I45" s="124"/>
      <c r="J45" s="124"/>
      <c r="K45" s="33"/>
      <c r="L45" s="33"/>
      <c r="M45" s="33"/>
      <c r="N45" s="29"/>
      <c r="O45" s="30"/>
      <c r="P45" s="30"/>
      <c r="Q45" s="30"/>
      <c r="R45" s="30"/>
      <c r="S45" s="30"/>
      <c r="T45" s="33"/>
      <c r="U45" s="33"/>
      <c r="Y45" s="145" t="str">
        <f>IF(AND(Tabla14[[#This Row],[Identifique el número, modo y fecha de los pagos relacionados]]="",Tabla14[[#This Row],[Nº de factura]]&lt;&gt;""),"1","2")</f>
        <v>2</v>
      </c>
      <c r="AA45" s="236" t="str">
        <f t="array" ref="AA45">IFERROR(IF(OR(AND('RELACIÓN DE GASTOS'!$B45="",'RELACIÓN DE GASTOS'!$C45&lt;&gt;""),AND('RELACIÓN DE GASTOS'!$C45="",'RELACIÓN DE GASTOS'!$B45&lt;&gt;"")),"Debe introducir un contrato y número de expediente registrado en la hoja RELACIÓN DE CONTRATOS; revise los datos introducidos",IF(_xlfn._xlws.FILTER('RELACIÓN DE CONTRATOS'!$N$23:$N$165,'RELACIÓN DE GASTOS'!$B45&amp;'RELACIÓN DE GASTOS'!$C45='RELACIÓN DE CONTRATOS'!$N$23:$N$165)=_xlfn.CONCAT(B45,C45),"")),"revise eleccion")</f>
        <v/>
      </c>
    </row>
    <row r="46" spans="2:27" ht="99.6" customHeight="1">
      <c r="B46" s="189"/>
      <c r="C46" s="190"/>
      <c r="D46" s="33"/>
      <c r="E46" s="33"/>
      <c r="F46" s="131" t="str">
        <f>IFERROR(VLOOKUP(E46,Listados2!$R$2:$S$647,2,0),"")</f>
        <v/>
      </c>
      <c r="G46" s="33"/>
      <c r="H46" s="124"/>
      <c r="I46" s="124"/>
      <c r="J46" s="124"/>
      <c r="K46" s="33"/>
      <c r="L46" s="33"/>
      <c r="M46" s="33"/>
      <c r="N46" s="29"/>
      <c r="O46" s="30"/>
      <c r="P46" s="30"/>
      <c r="Q46" s="30"/>
      <c r="R46" s="30"/>
      <c r="S46" s="30"/>
      <c r="T46" s="33"/>
      <c r="U46" s="33"/>
      <c r="Y46" s="145" t="str">
        <f>IF(AND(Tabla14[[#This Row],[Identifique el número, modo y fecha de los pagos relacionados]]="",Tabla14[[#This Row],[Nº de factura]]&lt;&gt;""),"1","2")</f>
        <v>2</v>
      </c>
      <c r="AA46" s="236" t="str">
        <f t="array" ref="AA46">IFERROR(IF(OR(AND('RELACIÓN DE GASTOS'!$B46="",'RELACIÓN DE GASTOS'!$C46&lt;&gt;""),AND('RELACIÓN DE GASTOS'!$C46="",'RELACIÓN DE GASTOS'!$B46&lt;&gt;"")),"Debe introducir un contrato y número de expediente registrado en la hoja RELACIÓN DE CONTRATOS; revise los datos introducidos",IF(_xlfn._xlws.FILTER('RELACIÓN DE CONTRATOS'!$N$23:$N$165,'RELACIÓN DE GASTOS'!$B46&amp;'RELACIÓN DE GASTOS'!$C46='RELACIÓN DE CONTRATOS'!$N$23:$N$165)=_xlfn.CONCAT(B46,C46),"")),"revise eleccion")</f>
        <v/>
      </c>
    </row>
    <row r="47" spans="2:27" ht="99.6" customHeight="1">
      <c r="B47" s="189"/>
      <c r="C47" s="190"/>
      <c r="D47" s="33"/>
      <c r="E47" s="33"/>
      <c r="F47" s="131" t="str">
        <f>IFERROR(VLOOKUP(E47,Listados2!$R$2:$S$647,2,0),"")</f>
        <v/>
      </c>
      <c r="G47" s="33"/>
      <c r="H47" s="124"/>
      <c r="I47" s="124"/>
      <c r="J47" s="124"/>
      <c r="K47" s="33"/>
      <c r="L47" s="33"/>
      <c r="M47" s="33"/>
      <c r="N47" s="29"/>
      <c r="O47" s="30"/>
      <c r="P47" s="30"/>
      <c r="Q47" s="30"/>
      <c r="R47" s="30"/>
      <c r="S47" s="30"/>
      <c r="T47" s="33"/>
      <c r="U47" s="33"/>
      <c r="Y47" s="145" t="str">
        <f>IF(AND(Tabla14[[#This Row],[Identifique el número, modo y fecha de los pagos relacionados]]="",Tabla14[[#This Row],[Nº de factura]]&lt;&gt;""),"1","2")</f>
        <v>2</v>
      </c>
      <c r="AA47" s="236" t="str">
        <f t="array" ref="AA47">IFERROR(IF(OR(AND('RELACIÓN DE GASTOS'!$B47="",'RELACIÓN DE GASTOS'!$C47&lt;&gt;""),AND('RELACIÓN DE GASTOS'!$C47="",'RELACIÓN DE GASTOS'!$B47&lt;&gt;"")),"Debe introducir un contrato y número de expediente registrado en la hoja RELACIÓN DE CONTRATOS; revise los datos introducidos",IF(_xlfn._xlws.FILTER('RELACIÓN DE CONTRATOS'!$N$23:$N$165,'RELACIÓN DE GASTOS'!$B47&amp;'RELACIÓN DE GASTOS'!$C47='RELACIÓN DE CONTRATOS'!$N$23:$N$165)=_xlfn.CONCAT(B47,C47),"")),"revise eleccion")</f>
        <v/>
      </c>
    </row>
    <row r="48" spans="2:27" ht="99.6" customHeight="1">
      <c r="B48" s="189"/>
      <c r="C48" s="190"/>
      <c r="D48" s="33"/>
      <c r="E48" s="33"/>
      <c r="F48" s="131" t="str">
        <f>IFERROR(VLOOKUP(E48,Listados2!$R$2:$S$647,2,0),"")</f>
        <v/>
      </c>
      <c r="G48" s="33"/>
      <c r="H48" s="124"/>
      <c r="I48" s="124"/>
      <c r="J48" s="124"/>
      <c r="K48" s="33"/>
      <c r="L48" s="33"/>
      <c r="M48" s="33"/>
      <c r="N48" s="29"/>
      <c r="O48" s="30"/>
      <c r="P48" s="30"/>
      <c r="Q48" s="30"/>
      <c r="R48" s="30"/>
      <c r="S48" s="30"/>
      <c r="T48" s="33"/>
      <c r="U48" s="33"/>
      <c r="Y48" s="145" t="str">
        <f>IF(AND(Tabla14[[#This Row],[Identifique el número, modo y fecha de los pagos relacionados]]="",Tabla14[[#This Row],[Nº de factura]]&lt;&gt;""),"1","2")</f>
        <v>2</v>
      </c>
      <c r="AA48" s="236" t="str">
        <f t="array" ref="AA48">IFERROR(IF(OR(AND('RELACIÓN DE GASTOS'!$B48="",'RELACIÓN DE GASTOS'!$C48&lt;&gt;""),AND('RELACIÓN DE GASTOS'!$C48="",'RELACIÓN DE GASTOS'!$B48&lt;&gt;"")),"Debe introducir un contrato y número de expediente registrado en la hoja RELACIÓN DE CONTRATOS; revise los datos introducidos",IF(_xlfn._xlws.FILTER('RELACIÓN DE CONTRATOS'!$N$23:$N$165,'RELACIÓN DE GASTOS'!$B48&amp;'RELACIÓN DE GASTOS'!$C48='RELACIÓN DE CONTRATOS'!$N$23:$N$165)=_xlfn.CONCAT(B48,C48),"")),"revise eleccion")</f>
        <v/>
      </c>
    </row>
    <row r="49" spans="2:27" ht="99.6" customHeight="1">
      <c r="B49" s="189"/>
      <c r="C49" s="190"/>
      <c r="D49" s="33"/>
      <c r="E49" s="33"/>
      <c r="F49" s="131" t="str">
        <f>IFERROR(VLOOKUP(E49,Listados2!$R$2:$S$647,2,0),"")</f>
        <v/>
      </c>
      <c r="G49" s="33"/>
      <c r="H49" s="124"/>
      <c r="I49" s="124"/>
      <c r="J49" s="124"/>
      <c r="K49" s="33"/>
      <c r="L49" s="33"/>
      <c r="M49" s="33"/>
      <c r="N49" s="29"/>
      <c r="O49" s="30"/>
      <c r="P49" s="30"/>
      <c r="Q49" s="30"/>
      <c r="R49" s="30"/>
      <c r="S49" s="30"/>
      <c r="T49" s="33"/>
      <c r="U49" s="33"/>
      <c r="Y49" s="145" t="str">
        <f>IF(AND(Tabla14[[#This Row],[Identifique el número, modo y fecha de los pagos relacionados]]="",Tabla14[[#This Row],[Nº de factura]]&lt;&gt;""),"1","2")</f>
        <v>2</v>
      </c>
      <c r="AA49" s="236" t="str">
        <f t="array" ref="AA49">IFERROR(IF(OR(AND('RELACIÓN DE GASTOS'!$B49="",'RELACIÓN DE GASTOS'!$C49&lt;&gt;""),AND('RELACIÓN DE GASTOS'!$C49="",'RELACIÓN DE GASTOS'!$B49&lt;&gt;"")),"Debe introducir un contrato y número de expediente registrado en la hoja RELACIÓN DE CONTRATOS; revise los datos introducidos",IF(_xlfn._xlws.FILTER('RELACIÓN DE CONTRATOS'!$N$23:$N$165,'RELACIÓN DE GASTOS'!$B49&amp;'RELACIÓN DE GASTOS'!$C49='RELACIÓN DE CONTRATOS'!$N$23:$N$165)=_xlfn.CONCAT(B49,C49),"")),"revise eleccion")</f>
        <v/>
      </c>
    </row>
    <row r="50" spans="2:27" ht="99.6" customHeight="1">
      <c r="B50" s="189"/>
      <c r="C50" s="190"/>
      <c r="D50" s="33"/>
      <c r="E50" s="33"/>
      <c r="F50" s="131" t="str">
        <f>IFERROR(VLOOKUP(E50,Listados2!$R$2:$S$647,2,0),"")</f>
        <v/>
      </c>
      <c r="G50" s="33"/>
      <c r="H50" s="124"/>
      <c r="I50" s="124"/>
      <c r="J50" s="124"/>
      <c r="K50" s="33"/>
      <c r="L50" s="33"/>
      <c r="M50" s="33"/>
      <c r="N50" s="29"/>
      <c r="O50" s="30"/>
      <c r="P50" s="30"/>
      <c r="Q50" s="30"/>
      <c r="R50" s="30"/>
      <c r="S50" s="30"/>
      <c r="T50" s="33"/>
      <c r="U50" s="33"/>
      <c r="Y50" s="145" t="str">
        <f>IF(AND(Tabla14[[#This Row],[Identifique el número, modo y fecha de los pagos relacionados]]="",Tabla14[[#This Row],[Nº de factura]]&lt;&gt;""),"1","2")</f>
        <v>2</v>
      </c>
      <c r="AA50" s="236" t="str">
        <f t="array" ref="AA50">IFERROR(IF(OR(AND('RELACIÓN DE GASTOS'!$B50="",'RELACIÓN DE GASTOS'!$C50&lt;&gt;""),AND('RELACIÓN DE GASTOS'!$C50="",'RELACIÓN DE GASTOS'!$B50&lt;&gt;"")),"Debe introducir un contrato y número de expediente registrado en la hoja RELACIÓN DE CONTRATOS; revise los datos introducidos",IF(_xlfn._xlws.FILTER('RELACIÓN DE CONTRATOS'!$N$23:$N$165,'RELACIÓN DE GASTOS'!$B50&amp;'RELACIÓN DE GASTOS'!$C50='RELACIÓN DE CONTRATOS'!$N$23:$N$165)=_xlfn.CONCAT(B50,C50),"")),"revise eleccion")</f>
        <v/>
      </c>
    </row>
    <row r="51" spans="2:27" ht="99.6" customHeight="1">
      <c r="B51" s="189"/>
      <c r="C51" s="190"/>
      <c r="D51" s="33"/>
      <c r="E51" s="33"/>
      <c r="F51" s="131" t="str">
        <f>IFERROR(VLOOKUP(E51,Listados2!$R$2:$S$647,2,0),"")</f>
        <v/>
      </c>
      <c r="G51" s="33"/>
      <c r="H51" s="124"/>
      <c r="I51" s="124"/>
      <c r="J51" s="124"/>
      <c r="K51" s="33"/>
      <c r="L51" s="33"/>
      <c r="M51" s="33"/>
      <c r="N51" s="29"/>
      <c r="O51" s="30"/>
      <c r="P51" s="30"/>
      <c r="Q51" s="30"/>
      <c r="R51" s="30"/>
      <c r="S51" s="30"/>
      <c r="T51" s="33"/>
      <c r="U51" s="33"/>
      <c r="Y51" s="145" t="str">
        <f>IF(AND(Tabla14[[#This Row],[Identifique el número, modo y fecha de los pagos relacionados]]="",Tabla14[[#This Row],[Nº de factura]]&lt;&gt;""),"1","2")</f>
        <v>2</v>
      </c>
      <c r="AA51" s="236" t="str">
        <f t="array" ref="AA51">IFERROR(IF(OR(AND('RELACIÓN DE GASTOS'!$B51="",'RELACIÓN DE GASTOS'!$C51&lt;&gt;""),AND('RELACIÓN DE GASTOS'!$C51="",'RELACIÓN DE GASTOS'!$B51&lt;&gt;"")),"Debe introducir un contrato y número de expediente registrado en la hoja RELACIÓN DE CONTRATOS; revise los datos introducidos",IF(_xlfn._xlws.FILTER('RELACIÓN DE CONTRATOS'!$N$23:$N$165,'RELACIÓN DE GASTOS'!$B51&amp;'RELACIÓN DE GASTOS'!$C51='RELACIÓN DE CONTRATOS'!$N$23:$N$165)=_xlfn.CONCAT(B51,C51),"")),"revise eleccion")</f>
        <v/>
      </c>
    </row>
    <row r="52" spans="2:27" ht="99.6" customHeight="1">
      <c r="B52" s="189"/>
      <c r="C52" s="190"/>
      <c r="D52" s="33"/>
      <c r="E52" s="33"/>
      <c r="F52" s="131" t="str">
        <f>IFERROR(VLOOKUP(E52,Listados2!$R$2:$S$647,2,0),"")</f>
        <v/>
      </c>
      <c r="G52" s="33"/>
      <c r="H52" s="124"/>
      <c r="I52" s="124"/>
      <c r="J52" s="124"/>
      <c r="K52" s="33"/>
      <c r="L52" s="33"/>
      <c r="M52" s="33"/>
      <c r="N52" s="29"/>
      <c r="O52" s="30"/>
      <c r="P52" s="30"/>
      <c r="Q52" s="30"/>
      <c r="R52" s="30"/>
      <c r="S52" s="30"/>
      <c r="T52" s="33"/>
      <c r="U52" s="33"/>
      <c r="Y52" s="145" t="str">
        <f>IF(AND(Tabla14[[#This Row],[Identifique el número, modo y fecha de los pagos relacionados]]="",Tabla14[[#This Row],[Nº de factura]]&lt;&gt;""),"1","2")</f>
        <v>2</v>
      </c>
      <c r="AA52" s="236" t="str">
        <f t="array" ref="AA52">IFERROR(IF(OR(AND('RELACIÓN DE GASTOS'!$B52="",'RELACIÓN DE GASTOS'!$C52&lt;&gt;""),AND('RELACIÓN DE GASTOS'!$C52="",'RELACIÓN DE GASTOS'!$B52&lt;&gt;"")),"Debe introducir un contrato y número de expediente registrado en la hoja RELACIÓN DE CONTRATOS; revise los datos introducidos",IF(_xlfn._xlws.FILTER('RELACIÓN DE CONTRATOS'!$N$23:$N$165,'RELACIÓN DE GASTOS'!$B52&amp;'RELACIÓN DE GASTOS'!$C52='RELACIÓN DE CONTRATOS'!$N$23:$N$165)=_xlfn.CONCAT(B52,C52),"")),"revise eleccion")</f>
        <v/>
      </c>
    </row>
    <row r="53" spans="2:27" ht="99.6" customHeight="1">
      <c r="B53" s="189"/>
      <c r="C53" s="190"/>
      <c r="D53" s="33"/>
      <c r="E53" s="33"/>
      <c r="F53" s="131" t="str">
        <f>IFERROR(VLOOKUP(E53,Listados2!$R$2:$S$647,2,0),"")</f>
        <v/>
      </c>
      <c r="G53" s="33"/>
      <c r="H53" s="124"/>
      <c r="I53" s="124"/>
      <c r="J53" s="124"/>
      <c r="K53" s="33"/>
      <c r="L53" s="33"/>
      <c r="M53" s="33"/>
      <c r="N53" s="29"/>
      <c r="O53" s="30"/>
      <c r="P53" s="30"/>
      <c r="Q53" s="30"/>
      <c r="R53" s="30"/>
      <c r="S53" s="30"/>
      <c r="T53" s="33"/>
      <c r="U53" s="33"/>
      <c r="Y53" s="145" t="str">
        <f>IF(AND(Tabla14[[#This Row],[Identifique el número, modo y fecha de los pagos relacionados]]="",Tabla14[[#This Row],[Nº de factura]]&lt;&gt;""),"1","2")</f>
        <v>2</v>
      </c>
      <c r="AA53" s="236" t="str">
        <f t="array" ref="AA53">IFERROR(IF(OR(AND('RELACIÓN DE GASTOS'!$B53="",'RELACIÓN DE GASTOS'!$C53&lt;&gt;""),AND('RELACIÓN DE GASTOS'!$C53="",'RELACIÓN DE GASTOS'!$B53&lt;&gt;"")),"Debe introducir un contrato y número de expediente registrado en la hoja RELACIÓN DE CONTRATOS; revise los datos introducidos",IF(_xlfn._xlws.FILTER('RELACIÓN DE CONTRATOS'!$N$23:$N$165,'RELACIÓN DE GASTOS'!$B53&amp;'RELACIÓN DE GASTOS'!$C53='RELACIÓN DE CONTRATOS'!$N$23:$N$165)=_xlfn.CONCAT(B53,C53),"")),"revise eleccion")</f>
        <v/>
      </c>
    </row>
    <row r="54" spans="2:27" ht="99.6" customHeight="1">
      <c r="B54" s="189"/>
      <c r="C54" s="190"/>
      <c r="D54" s="33"/>
      <c r="E54" s="33"/>
      <c r="F54" s="131" t="str">
        <f>IFERROR(VLOOKUP(E54,Listados2!$R$2:$S$647,2,0),"")</f>
        <v/>
      </c>
      <c r="G54" s="33"/>
      <c r="H54" s="124"/>
      <c r="I54" s="124"/>
      <c r="J54" s="124"/>
      <c r="K54" s="33"/>
      <c r="L54" s="33"/>
      <c r="M54" s="33"/>
      <c r="N54" s="29"/>
      <c r="O54" s="30"/>
      <c r="P54" s="30"/>
      <c r="Q54" s="30"/>
      <c r="R54" s="30"/>
      <c r="S54" s="30"/>
      <c r="T54" s="33"/>
      <c r="U54" s="33"/>
      <c r="Y54" s="145" t="str">
        <f>IF(AND(Tabla14[[#This Row],[Identifique el número, modo y fecha de los pagos relacionados]]="",Tabla14[[#This Row],[Nº de factura]]&lt;&gt;""),"1","2")</f>
        <v>2</v>
      </c>
      <c r="AA54" s="236" t="str">
        <f t="array" ref="AA54">IFERROR(IF(OR(AND('RELACIÓN DE GASTOS'!$B54="",'RELACIÓN DE GASTOS'!$C54&lt;&gt;""),AND('RELACIÓN DE GASTOS'!$C54="",'RELACIÓN DE GASTOS'!$B54&lt;&gt;"")),"Debe introducir un contrato y número de expediente registrado en la hoja RELACIÓN DE CONTRATOS; revise los datos introducidos",IF(_xlfn._xlws.FILTER('RELACIÓN DE CONTRATOS'!$N$23:$N$165,'RELACIÓN DE GASTOS'!$B54&amp;'RELACIÓN DE GASTOS'!$C54='RELACIÓN DE CONTRATOS'!$N$23:$N$165)=_xlfn.CONCAT(B54,C54),"")),"revise eleccion")</f>
        <v/>
      </c>
    </row>
    <row r="55" spans="2:27" ht="99.6" customHeight="1">
      <c r="B55" s="189"/>
      <c r="C55" s="190"/>
      <c r="D55" s="33"/>
      <c r="E55" s="33"/>
      <c r="F55" s="131" t="str">
        <f>IFERROR(VLOOKUP(E55,Listados2!$R$2:$S$647,2,0),"")</f>
        <v/>
      </c>
      <c r="G55" s="33"/>
      <c r="H55" s="124"/>
      <c r="I55" s="124"/>
      <c r="J55" s="124"/>
      <c r="K55" s="33"/>
      <c r="L55" s="33"/>
      <c r="M55" s="33"/>
      <c r="N55" s="29"/>
      <c r="O55" s="30"/>
      <c r="P55" s="30"/>
      <c r="Q55" s="30"/>
      <c r="R55" s="30"/>
      <c r="S55" s="30"/>
      <c r="T55" s="33"/>
      <c r="U55" s="33"/>
      <c r="Y55" s="145" t="str">
        <f>IF(AND(Tabla14[[#This Row],[Identifique el número, modo y fecha de los pagos relacionados]]="",Tabla14[[#This Row],[Nº de factura]]&lt;&gt;""),"1","2")</f>
        <v>2</v>
      </c>
      <c r="AA55" s="236" t="str">
        <f t="array" ref="AA55">IFERROR(IF(OR(AND('RELACIÓN DE GASTOS'!$B55="",'RELACIÓN DE GASTOS'!$C55&lt;&gt;""),AND('RELACIÓN DE GASTOS'!$C55="",'RELACIÓN DE GASTOS'!$B55&lt;&gt;"")),"Debe introducir un contrato y número de expediente registrado en la hoja RELACIÓN DE CONTRATOS; revise los datos introducidos",IF(_xlfn._xlws.FILTER('RELACIÓN DE CONTRATOS'!$N$23:$N$165,'RELACIÓN DE GASTOS'!$B55&amp;'RELACIÓN DE GASTOS'!$C55='RELACIÓN DE CONTRATOS'!$N$23:$N$165)=_xlfn.CONCAT(B55,C55),"")),"revise eleccion")</f>
        <v/>
      </c>
    </row>
    <row r="56" spans="2:27" ht="99.6" customHeight="1">
      <c r="B56" s="189"/>
      <c r="C56" s="190"/>
      <c r="D56" s="33"/>
      <c r="E56" s="33"/>
      <c r="F56" s="131" t="str">
        <f>IFERROR(VLOOKUP(E56,Listados2!$R$2:$S$647,2,0),"")</f>
        <v/>
      </c>
      <c r="G56" s="33"/>
      <c r="H56" s="124"/>
      <c r="I56" s="124"/>
      <c r="J56" s="124"/>
      <c r="K56" s="33"/>
      <c r="L56" s="33"/>
      <c r="M56" s="33"/>
      <c r="N56" s="29"/>
      <c r="O56" s="30"/>
      <c r="P56" s="30"/>
      <c r="Q56" s="30"/>
      <c r="R56" s="30"/>
      <c r="S56" s="30"/>
      <c r="T56" s="33"/>
      <c r="U56" s="33"/>
      <c r="Y56" s="145" t="str">
        <f>IF(AND(Tabla14[[#This Row],[Identifique el número, modo y fecha de los pagos relacionados]]="",Tabla14[[#This Row],[Nº de factura]]&lt;&gt;""),"1","2")</f>
        <v>2</v>
      </c>
      <c r="AA56" s="236" t="str">
        <f t="array" ref="AA56">IFERROR(IF(OR(AND('RELACIÓN DE GASTOS'!$B56="",'RELACIÓN DE GASTOS'!$C56&lt;&gt;""),AND('RELACIÓN DE GASTOS'!$C56="",'RELACIÓN DE GASTOS'!$B56&lt;&gt;"")),"Debe introducir un contrato y número de expediente registrado en la hoja RELACIÓN DE CONTRATOS; revise los datos introducidos",IF(_xlfn._xlws.FILTER('RELACIÓN DE CONTRATOS'!$N$23:$N$165,'RELACIÓN DE GASTOS'!$B56&amp;'RELACIÓN DE GASTOS'!$C56='RELACIÓN DE CONTRATOS'!$N$23:$N$165)=_xlfn.CONCAT(B56,C56),"")),"revise eleccion")</f>
        <v/>
      </c>
    </row>
    <row r="57" spans="2:27" ht="99.6" customHeight="1">
      <c r="B57" s="189"/>
      <c r="C57" s="190"/>
      <c r="D57" s="33"/>
      <c r="E57" s="33"/>
      <c r="F57" s="131" t="str">
        <f>IFERROR(VLOOKUP(E57,Listados2!$R$2:$S$647,2,0),"")</f>
        <v/>
      </c>
      <c r="G57" s="33"/>
      <c r="H57" s="124"/>
      <c r="I57" s="124"/>
      <c r="J57" s="124"/>
      <c r="K57" s="33"/>
      <c r="L57" s="33"/>
      <c r="M57" s="33"/>
      <c r="N57" s="29"/>
      <c r="O57" s="30"/>
      <c r="P57" s="30"/>
      <c r="Q57" s="30"/>
      <c r="R57" s="30"/>
      <c r="S57" s="30"/>
      <c r="T57" s="33"/>
      <c r="U57" s="33"/>
      <c r="Y57" s="145" t="str">
        <f>IF(AND(Tabla14[[#This Row],[Identifique el número, modo y fecha de los pagos relacionados]]="",Tabla14[[#This Row],[Nº de factura]]&lt;&gt;""),"1","2")</f>
        <v>2</v>
      </c>
      <c r="AA57" s="236" t="str">
        <f t="array" ref="AA57">IFERROR(IF(OR(AND('RELACIÓN DE GASTOS'!$B57="",'RELACIÓN DE GASTOS'!$C57&lt;&gt;""),AND('RELACIÓN DE GASTOS'!$C57="",'RELACIÓN DE GASTOS'!$B57&lt;&gt;"")),"Debe introducir un contrato y número de expediente registrado en la hoja RELACIÓN DE CONTRATOS; revise los datos introducidos",IF(_xlfn._xlws.FILTER('RELACIÓN DE CONTRATOS'!$N$23:$N$165,'RELACIÓN DE GASTOS'!$B57&amp;'RELACIÓN DE GASTOS'!$C57='RELACIÓN DE CONTRATOS'!$N$23:$N$165)=_xlfn.CONCAT(B57,C57),"")),"revise eleccion")</f>
        <v/>
      </c>
    </row>
    <row r="58" spans="2:27" ht="99.6" customHeight="1">
      <c r="B58" s="189"/>
      <c r="C58" s="190"/>
      <c r="D58" s="33"/>
      <c r="E58" s="33"/>
      <c r="F58" s="131" t="str">
        <f>IFERROR(VLOOKUP(E58,Listados2!$R$2:$S$647,2,0),"")</f>
        <v/>
      </c>
      <c r="G58" s="33"/>
      <c r="H58" s="124"/>
      <c r="I58" s="124"/>
      <c r="J58" s="124"/>
      <c r="K58" s="33"/>
      <c r="L58" s="33"/>
      <c r="M58" s="33"/>
      <c r="N58" s="29"/>
      <c r="O58" s="30"/>
      <c r="P58" s="30"/>
      <c r="Q58" s="30"/>
      <c r="R58" s="30"/>
      <c r="S58" s="30"/>
      <c r="T58" s="33"/>
      <c r="U58" s="33"/>
      <c r="Y58" s="145" t="str">
        <f>IF(AND(Tabla14[[#This Row],[Identifique el número, modo y fecha de los pagos relacionados]]="",Tabla14[[#This Row],[Nº de factura]]&lt;&gt;""),"1","2")</f>
        <v>2</v>
      </c>
      <c r="AA58" s="236" t="str">
        <f t="array" ref="AA58">IFERROR(IF(OR(AND('RELACIÓN DE GASTOS'!$B58="",'RELACIÓN DE GASTOS'!$C58&lt;&gt;""),AND('RELACIÓN DE GASTOS'!$C58="",'RELACIÓN DE GASTOS'!$B58&lt;&gt;"")),"Debe introducir un contrato y número de expediente registrado en la hoja RELACIÓN DE CONTRATOS; revise los datos introducidos",IF(_xlfn._xlws.FILTER('RELACIÓN DE CONTRATOS'!$N$23:$N$165,'RELACIÓN DE GASTOS'!$B58&amp;'RELACIÓN DE GASTOS'!$C58='RELACIÓN DE CONTRATOS'!$N$23:$N$165)=_xlfn.CONCAT(B58,C58),"")),"revise eleccion")</f>
        <v/>
      </c>
    </row>
    <row r="59" spans="2:27" ht="99.6" customHeight="1">
      <c r="B59" s="188"/>
      <c r="C59" s="187"/>
      <c r="D59" s="33"/>
      <c r="E59" s="33"/>
      <c r="F59" s="131" t="str">
        <f>IFERROR(VLOOKUP(E59,Listados2!$R$2:$S$647,2,0),"")</f>
        <v/>
      </c>
      <c r="G59" s="33"/>
      <c r="H59" s="124"/>
      <c r="I59" s="124"/>
      <c r="J59" s="124"/>
      <c r="K59" s="33"/>
      <c r="L59" s="130"/>
      <c r="M59" s="33"/>
      <c r="N59" s="32"/>
      <c r="O59" s="30"/>
      <c r="P59" s="30"/>
      <c r="Q59" s="30"/>
      <c r="R59" s="30"/>
      <c r="S59" s="237"/>
      <c r="T59" s="33"/>
      <c r="U59" s="33"/>
      <c r="Y59" s="145" t="str">
        <f>IF(AND(Tabla14[[#This Row],[Identifique el número, modo y fecha de los pagos relacionados]]="",Tabla14[[#This Row],[Nº de factura]]&lt;&gt;""),"1","2")</f>
        <v>2</v>
      </c>
      <c r="AA59" s="236" t="str">
        <f t="array" ref="AA59">IFERROR(IF(OR(AND('RELACIÓN DE GASTOS'!$B59="",'RELACIÓN DE GASTOS'!$C59&lt;&gt;""),AND('RELACIÓN DE GASTOS'!$C59="",'RELACIÓN DE GASTOS'!$B59&lt;&gt;"")),"Debe introducir un contrato y número de expediente registrado en la hoja RELACIÓN DE CONTRATOS; revise los datos introducidos",IF(_xlfn._xlws.FILTER('RELACIÓN DE CONTRATOS'!$N$23:$N$165,'RELACIÓN DE GASTOS'!$B59&amp;'RELACIÓN DE GASTOS'!$C59='RELACIÓN DE CONTRATOS'!$N$23:$N$165)=_xlfn.CONCAT(B59,C59),"")),"revise eleccion")</f>
        <v/>
      </c>
    </row>
    <row r="60" spans="2:27" ht="99.9" customHeight="1">
      <c r="B60" s="188"/>
      <c r="C60" s="187"/>
      <c r="D60" s="33"/>
      <c r="E60" s="33"/>
      <c r="F60" s="131" t="str">
        <f>IFERROR(VLOOKUP(E60,Listados2!$R$2:$S$647,2,0),"")</f>
        <v/>
      </c>
      <c r="G60" s="33"/>
      <c r="H60" s="124"/>
      <c r="I60" s="124"/>
      <c r="J60" s="124"/>
      <c r="K60" s="33"/>
      <c r="L60" s="33"/>
      <c r="M60" s="126"/>
      <c r="N60" s="29"/>
      <c r="O60" s="30"/>
      <c r="P60" s="30"/>
      <c r="Q60" s="30"/>
      <c r="R60" s="30"/>
      <c r="S60" s="30"/>
      <c r="T60" s="33"/>
      <c r="U60" s="33"/>
      <c r="Y60" s="145" t="str">
        <f>IF(AND(Tabla14[[#This Row],[Identifique el número, modo y fecha de los pagos relacionados]]="",Tabla14[[#This Row],[Nº de factura]]&lt;&gt;""),"1","2")</f>
        <v>2</v>
      </c>
      <c r="AA60" s="236" t="str">
        <f t="array" ref="AA60">IFERROR(IF(OR(AND('RELACIÓN DE GASTOS'!$B60="",'RELACIÓN DE GASTOS'!$C60&lt;&gt;""),AND('RELACIÓN DE GASTOS'!$C60="",'RELACIÓN DE GASTOS'!$B60&lt;&gt;"")),"Debe introducir un contrato y número de expediente registrado en la hoja RELACIÓN DE CONTRATOS; revise los datos introducidos",IF(_xlfn._xlws.FILTER('RELACIÓN DE CONTRATOS'!$N$23:$N$165,'RELACIÓN DE GASTOS'!$B60&amp;'RELACIÓN DE GASTOS'!$C60='RELACIÓN DE CONTRATOS'!$N$23:$N$165)=_xlfn.CONCAT(B60,C60),"")),"revise eleccion")</f>
        <v/>
      </c>
    </row>
    <row r="61" spans="2:27" ht="99.9" customHeight="1">
      <c r="B61" s="188"/>
      <c r="C61" s="187"/>
      <c r="D61" s="33"/>
      <c r="E61" s="33"/>
      <c r="F61" s="131" t="str">
        <f>IFERROR(VLOOKUP(E61,Listados2!$R$2:$S$647,2,0),"")</f>
        <v/>
      </c>
      <c r="G61" s="33"/>
      <c r="H61" s="124"/>
      <c r="I61" s="124"/>
      <c r="J61" s="124"/>
      <c r="K61" s="33"/>
      <c r="L61" s="33"/>
      <c r="M61" s="126"/>
      <c r="N61" s="29"/>
      <c r="O61" s="30"/>
      <c r="P61" s="30"/>
      <c r="Q61" s="30"/>
      <c r="R61" s="30"/>
      <c r="S61" s="30"/>
      <c r="T61" s="33"/>
      <c r="U61" s="33"/>
      <c r="Y61" s="145" t="str">
        <f>IF(AND(Tabla14[[#This Row],[Identifique el número, modo y fecha de los pagos relacionados]]="",Tabla14[[#This Row],[Nº de factura]]&lt;&gt;""),"1","2")</f>
        <v>2</v>
      </c>
      <c r="AA61" s="236" t="str">
        <f t="array" ref="AA61">IFERROR(IF(OR(AND('RELACIÓN DE GASTOS'!$B61="",'RELACIÓN DE GASTOS'!$C61&lt;&gt;""),AND('RELACIÓN DE GASTOS'!$C61="",'RELACIÓN DE GASTOS'!$B61&lt;&gt;"")),"Debe introducir un contrato y número de expediente registrado en la hoja RELACIÓN DE CONTRATOS; revise los datos introducidos",IF(_xlfn._xlws.FILTER('RELACIÓN DE CONTRATOS'!$N$23:$N$165,'RELACIÓN DE GASTOS'!$B61&amp;'RELACIÓN DE GASTOS'!$C61='RELACIÓN DE CONTRATOS'!$N$23:$N$165)=_xlfn.CONCAT(B61,C61),"")),"revise eleccion")</f>
        <v/>
      </c>
    </row>
    <row r="62" spans="2:27" ht="99.9" customHeight="1">
      <c r="B62" s="188"/>
      <c r="C62" s="187"/>
      <c r="D62" s="33"/>
      <c r="E62" s="33"/>
      <c r="F62" s="131" t="str">
        <f>IFERROR(VLOOKUP(E62,Listados2!$R$2:$S$647,2,0),"")</f>
        <v/>
      </c>
      <c r="G62" s="33"/>
      <c r="H62" s="124"/>
      <c r="I62" s="124"/>
      <c r="J62" s="124"/>
      <c r="K62" s="33"/>
      <c r="L62" s="33"/>
      <c r="M62" s="126"/>
      <c r="N62" s="29"/>
      <c r="O62" s="30"/>
      <c r="P62" s="30"/>
      <c r="Q62" s="30"/>
      <c r="R62" s="30"/>
      <c r="S62" s="30"/>
      <c r="T62" s="33"/>
      <c r="U62" s="33"/>
      <c r="Y62" s="145" t="str">
        <f>IF(AND(Tabla14[[#This Row],[Identifique el número, modo y fecha de los pagos relacionados]]="",Tabla14[[#This Row],[Nº de factura]]&lt;&gt;""),"1","2")</f>
        <v>2</v>
      </c>
      <c r="AA62" s="236" t="str">
        <f t="array" ref="AA62">IFERROR(IF(OR(AND('RELACIÓN DE GASTOS'!$B62="",'RELACIÓN DE GASTOS'!$C62&lt;&gt;""),AND('RELACIÓN DE GASTOS'!$C62="",'RELACIÓN DE GASTOS'!$B62&lt;&gt;"")),"Debe introducir un contrato y número de expediente registrado en la hoja RELACIÓN DE CONTRATOS; revise los datos introducidos",IF(_xlfn._xlws.FILTER('RELACIÓN DE CONTRATOS'!$N$23:$N$165,'RELACIÓN DE GASTOS'!$B62&amp;'RELACIÓN DE GASTOS'!$C62='RELACIÓN DE CONTRATOS'!$N$23:$N$165)=_xlfn.CONCAT(B62,C62),"")),"revise eleccion")</f>
        <v/>
      </c>
    </row>
    <row r="63" spans="2:27" ht="99.9" customHeight="1">
      <c r="B63" s="188"/>
      <c r="C63" s="187"/>
      <c r="D63" s="33"/>
      <c r="E63" s="33"/>
      <c r="F63" s="131" t="str">
        <f>IFERROR(VLOOKUP(E63,Listados2!$R$2:$S$647,2,0),"")</f>
        <v/>
      </c>
      <c r="G63" s="33"/>
      <c r="H63" s="124"/>
      <c r="I63" s="124"/>
      <c r="J63" s="124"/>
      <c r="K63" s="33"/>
      <c r="L63" s="33"/>
      <c r="M63" s="126"/>
      <c r="N63" s="29"/>
      <c r="O63" s="30"/>
      <c r="P63" s="30"/>
      <c r="Q63" s="30"/>
      <c r="R63" s="30"/>
      <c r="S63" s="30"/>
      <c r="T63" s="33"/>
      <c r="U63" s="33"/>
      <c r="Y63" s="145" t="str">
        <f>IF(AND(Tabla14[[#This Row],[Identifique el número, modo y fecha de los pagos relacionados]]="",Tabla14[[#This Row],[Nº de factura]]&lt;&gt;""),"1","2")</f>
        <v>2</v>
      </c>
      <c r="AA63" s="236" t="str">
        <f t="array" ref="AA63">IFERROR(IF(OR(AND('RELACIÓN DE GASTOS'!$B63="",'RELACIÓN DE GASTOS'!$C63&lt;&gt;""),AND('RELACIÓN DE GASTOS'!$C63="",'RELACIÓN DE GASTOS'!$B63&lt;&gt;"")),"Debe introducir un contrato y número de expediente registrado en la hoja RELACIÓN DE CONTRATOS; revise los datos introducidos",IF(_xlfn._xlws.FILTER('RELACIÓN DE CONTRATOS'!$N$23:$N$165,'RELACIÓN DE GASTOS'!$B63&amp;'RELACIÓN DE GASTOS'!$C63='RELACIÓN DE CONTRATOS'!$N$23:$N$165)=_xlfn.CONCAT(B63,C63),"")),"revise eleccion")</f>
        <v/>
      </c>
    </row>
    <row r="64" spans="2:27" ht="99.9" customHeight="1">
      <c r="B64" s="188"/>
      <c r="C64" s="187"/>
      <c r="D64" s="33"/>
      <c r="E64" s="33"/>
      <c r="F64" s="131" t="str">
        <f>IFERROR(VLOOKUP(E64,Listados2!$R$2:$S$647,2,0),"")</f>
        <v/>
      </c>
      <c r="G64" s="33"/>
      <c r="H64" s="124"/>
      <c r="I64" s="124"/>
      <c r="J64" s="124"/>
      <c r="K64" s="33"/>
      <c r="L64" s="33"/>
      <c r="M64" s="126"/>
      <c r="N64" s="29"/>
      <c r="O64" s="30"/>
      <c r="P64" s="30"/>
      <c r="Q64" s="30"/>
      <c r="R64" s="30"/>
      <c r="S64" s="30"/>
      <c r="T64" s="33"/>
      <c r="U64" s="33"/>
      <c r="Y64" s="145" t="str">
        <f>IF(AND(Tabla14[[#This Row],[Identifique el número, modo y fecha de los pagos relacionados]]="",Tabla14[[#This Row],[Nº de factura]]&lt;&gt;""),"1","2")</f>
        <v>2</v>
      </c>
      <c r="AA64" s="236" t="str">
        <f t="array" ref="AA64">IFERROR(IF(OR(AND('RELACIÓN DE GASTOS'!$B64="",'RELACIÓN DE GASTOS'!$C64&lt;&gt;""),AND('RELACIÓN DE GASTOS'!$C64="",'RELACIÓN DE GASTOS'!$B64&lt;&gt;"")),"Debe introducir un contrato y número de expediente registrado en la hoja RELACIÓN DE CONTRATOS; revise los datos introducidos",IF(_xlfn._xlws.FILTER('RELACIÓN DE CONTRATOS'!$N$23:$N$165,'RELACIÓN DE GASTOS'!$B64&amp;'RELACIÓN DE GASTOS'!$C64='RELACIÓN DE CONTRATOS'!$N$23:$N$165)=_xlfn.CONCAT(B64,C64),"")),"revise eleccion")</f>
        <v/>
      </c>
    </row>
    <row r="65" spans="2:27" ht="99.9" customHeight="1">
      <c r="B65" s="188"/>
      <c r="C65" s="187"/>
      <c r="D65" s="33"/>
      <c r="E65" s="33"/>
      <c r="F65" s="131" t="str">
        <f>IFERROR(VLOOKUP(E65,Listados2!$R$2:$S$647,2,0),"")</f>
        <v/>
      </c>
      <c r="G65" s="33"/>
      <c r="H65" s="124"/>
      <c r="I65" s="124"/>
      <c r="J65" s="124"/>
      <c r="K65" s="33"/>
      <c r="L65" s="33"/>
      <c r="M65" s="33"/>
      <c r="N65" s="29"/>
      <c r="O65" s="30"/>
      <c r="P65" s="30"/>
      <c r="Q65" s="30"/>
      <c r="R65" s="30"/>
      <c r="S65" s="30"/>
      <c r="T65" s="33"/>
      <c r="U65" s="33"/>
      <c r="Y65" s="145" t="str">
        <f>IF(AND(Tabla14[[#This Row],[Identifique el número, modo y fecha de los pagos relacionados]]="",Tabla14[[#This Row],[Nº de factura]]&lt;&gt;""),"1","2")</f>
        <v>2</v>
      </c>
      <c r="AA65" s="236" t="str">
        <f t="array" ref="AA65">IFERROR(IF(OR(AND('RELACIÓN DE GASTOS'!$B65="",'RELACIÓN DE GASTOS'!$C65&lt;&gt;""),AND('RELACIÓN DE GASTOS'!$C65="",'RELACIÓN DE GASTOS'!$B65&lt;&gt;"")),"Debe introducir un contrato y número de expediente registrado en la hoja RELACIÓN DE CONTRATOS; revise los datos introducidos",IF(_xlfn._xlws.FILTER('RELACIÓN DE CONTRATOS'!$N$23:$N$165,'RELACIÓN DE GASTOS'!$B65&amp;'RELACIÓN DE GASTOS'!$C65='RELACIÓN DE CONTRATOS'!$N$23:$N$165)=_xlfn.CONCAT(B65,C65),"")),"revise eleccion")</f>
        <v/>
      </c>
    </row>
    <row r="66" spans="2:27" ht="99.9" customHeight="1">
      <c r="B66" s="188"/>
      <c r="C66" s="187"/>
      <c r="D66" s="33"/>
      <c r="E66" s="33"/>
      <c r="F66" s="131" t="str">
        <f>IFERROR(VLOOKUP(E66,Listados2!$R$2:$S$647,2,0),"")</f>
        <v/>
      </c>
      <c r="G66" s="33"/>
      <c r="H66" s="124"/>
      <c r="I66" s="124"/>
      <c r="J66" s="124"/>
      <c r="K66" s="33"/>
      <c r="L66" s="33"/>
      <c r="M66" s="33"/>
      <c r="N66" s="29"/>
      <c r="O66" s="30"/>
      <c r="P66" s="30"/>
      <c r="Q66" s="30"/>
      <c r="R66" s="30"/>
      <c r="S66" s="30"/>
      <c r="T66" s="33"/>
      <c r="U66" s="33"/>
      <c r="Y66" s="145" t="str">
        <f>IF(AND(Tabla14[[#This Row],[Identifique el número, modo y fecha de los pagos relacionados]]="",Tabla14[[#This Row],[Nº de factura]]&lt;&gt;""),"1","2")</f>
        <v>2</v>
      </c>
      <c r="AA66" s="236" t="str">
        <f t="array" ref="AA66">IFERROR(IF(OR(AND('RELACIÓN DE GASTOS'!$B66="",'RELACIÓN DE GASTOS'!$C66&lt;&gt;""),AND('RELACIÓN DE GASTOS'!$C66="",'RELACIÓN DE GASTOS'!$B66&lt;&gt;"")),"Debe introducir un contrato y número de expediente registrado en la hoja RELACIÓN DE CONTRATOS; revise los datos introducidos",IF(_xlfn._xlws.FILTER('RELACIÓN DE CONTRATOS'!$N$23:$N$165,'RELACIÓN DE GASTOS'!$B66&amp;'RELACIÓN DE GASTOS'!$C66='RELACIÓN DE CONTRATOS'!$N$23:$N$165)=_xlfn.CONCAT(B66,C66),"")),"revise eleccion")</f>
        <v/>
      </c>
    </row>
    <row r="67" spans="2:27" ht="99.9" customHeight="1">
      <c r="B67" s="188"/>
      <c r="C67" s="187"/>
      <c r="D67" s="33"/>
      <c r="E67" s="33"/>
      <c r="F67" s="131" t="str">
        <f>IFERROR(VLOOKUP(E67,Listados2!$R$2:$S$647,2,0),"")</f>
        <v/>
      </c>
      <c r="G67" s="33"/>
      <c r="H67" s="124"/>
      <c r="I67" s="124"/>
      <c r="J67" s="124"/>
      <c r="K67" s="33"/>
      <c r="L67" s="33"/>
      <c r="M67" s="33"/>
      <c r="N67" s="29"/>
      <c r="O67" s="30"/>
      <c r="P67" s="30"/>
      <c r="Q67" s="30"/>
      <c r="R67" s="30"/>
      <c r="S67" s="30"/>
      <c r="T67" s="33"/>
      <c r="U67" s="33"/>
      <c r="Y67" s="145" t="str">
        <f>IF(AND(Tabla14[[#This Row],[Identifique el número, modo y fecha de los pagos relacionados]]="",Tabla14[[#This Row],[Nº de factura]]&lt;&gt;""),"1","2")</f>
        <v>2</v>
      </c>
      <c r="AA67" s="236" t="str">
        <f t="array" ref="AA67">IFERROR(IF(OR(AND('RELACIÓN DE GASTOS'!$B67="",'RELACIÓN DE GASTOS'!$C67&lt;&gt;""),AND('RELACIÓN DE GASTOS'!$C67="",'RELACIÓN DE GASTOS'!$B67&lt;&gt;"")),"Debe introducir un contrato y número de expediente registrado en la hoja RELACIÓN DE CONTRATOS; revise los datos introducidos",IF(_xlfn._xlws.FILTER('RELACIÓN DE CONTRATOS'!$N$23:$N$165,'RELACIÓN DE GASTOS'!$B67&amp;'RELACIÓN DE GASTOS'!$C67='RELACIÓN DE CONTRATOS'!$N$23:$N$165)=_xlfn.CONCAT(B67,C67),"")),"revise eleccion")</f>
        <v/>
      </c>
    </row>
    <row r="68" spans="2:27" ht="99.9" customHeight="1">
      <c r="B68" s="188"/>
      <c r="C68" s="187"/>
      <c r="D68" s="33"/>
      <c r="E68" s="33"/>
      <c r="F68" s="131" t="str">
        <f>IFERROR(VLOOKUP(E68,Listados2!$R$2:$S$647,2,0),"")</f>
        <v/>
      </c>
      <c r="G68" s="33"/>
      <c r="H68" s="124"/>
      <c r="I68" s="124"/>
      <c r="J68" s="124"/>
      <c r="K68" s="33"/>
      <c r="L68" s="33"/>
      <c r="M68" s="33"/>
      <c r="N68" s="29"/>
      <c r="O68" s="30"/>
      <c r="P68" s="30"/>
      <c r="Q68" s="30"/>
      <c r="R68" s="30"/>
      <c r="S68" s="30"/>
      <c r="T68" s="33"/>
      <c r="U68" s="33"/>
      <c r="Y68" s="145" t="str">
        <f>IF(AND(Tabla14[[#This Row],[Identifique el número, modo y fecha de los pagos relacionados]]="",Tabla14[[#This Row],[Nº de factura]]&lt;&gt;""),"1","2")</f>
        <v>2</v>
      </c>
      <c r="AA68" s="236" t="str">
        <f t="array" ref="AA68">IFERROR(IF(OR(AND('RELACIÓN DE GASTOS'!$B68="",'RELACIÓN DE GASTOS'!$C68&lt;&gt;""),AND('RELACIÓN DE GASTOS'!$C68="",'RELACIÓN DE GASTOS'!$B68&lt;&gt;"")),"Debe introducir un contrato y número de expediente registrado en la hoja RELACIÓN DE CONTRATOS; revise los datos introducidos",IF(_xlfn._xlws.FILTER('RELACIÓN DE CONTRATOS'!$N$23:$N$165,'RELACIÓN DE GASTOS'!$B68&amp;'RELACIÓN DE GASTOS'!$C68='RELACIÓN DE CONTRATOS'!$N$23:$N$165)=_xlfn.CONCAT(B68,C68),"")),"revise eleccion")</f>
        <v/>
      </c>
    </row>
    <row r="69" spans="2:27" ht="99.9" customHeight="1">
      <c r="B69" s="188"/>
      <c r="C69" s="187"/>
      <c r="D69" s="33"/>
      <c r="E69" s="33"/>
      <c r="F69" s="131" t="str">
        <f>IFERROR(VLOOKUP(E69,Listados2!$R$2:$S$647,2,0),"")</f>
        <v/>
      </c>
      <c r="G69" s="33"/>
      <c r="H69" s="124"/>
      <c r="I69" s="124"/>
      <c r="J69" s="124"/>
      <c r="K69" s="33"/>
      <c r="L69" s="33"/>
      <c r="M69" s="33"/>
      <c r="N69" s="29"/>
      <c r="O69" s="30"/>
      <c r="P69" s="30"/>
      <c r="Q69" s="30"/>
      <c r="R69" s="30"/>
      <c r="S69" s="30"/>
      <c r="T69" s="33"/>
      <c r="U69" s="33"/>
      <c r="Y69" s="145" t="str">
        <f>IF(AND(Tabla14[[#This Row],[Identifique el número, modo y fecha de los pagos relacionados]]="",Tabla14[[#This Row],[Nº de factura]]&lt;&gt;""),"1","2")</f>
        <v>2</v>
      </c>
      <c r="AA69" s="236" t="str">
        <f t="array" ref="AA69">IFERROR(IF(OR(AND('RELACIÓN DE GASTOS'!$B69="",'RELACIÓN DE GASTOS'!$C69&lt;&gt;""),AND('RELACIÓN DE GASTOS'!$C69="",'RELACIÓN DE GASTOS'!$B69&lt;&gt;"")),"Debe introducir un contrato y número de expediente registrado en la hoja RELACIÓN DE CONTRATOS; revise los datos introducidos",IF(_xlfn._xlws.FILTER('RELACIÓN DE CONTRATOS'!$N$23:$N$165,'RELACIÓN DE GASTOS'!$B69&amp;'RELACIÓN DE GASTOS'!$C69='RELACIÓN DE CONTRATOS'!$N$23:$N$165)=_xlfn.CONCAT(B69,C69),"")),"revise eleccion")</f>
        <v/>
      </c>
    </row>
    <row r="70" spans="2:27" ht="99.9" customHeight="1">
      <c r="B70" s="188"/>
      <c r="C70" s="187"/>
      <c r="D70" s="33"/>
      <c r="E70" s="33"/>
      <c r="F70" s="131" t="str">
        <f>IFERROR(VLOOKUP(E70,Listados2!$R$2:$S$647,2,0),"")</f>
        <v/>
      </c>
      <c r="G70" s="33"/>
      <c r="H70" s="124"/>
      <c r="I70" s="124"/>
      <c r="J70" s="124"/>
      <c r="K70" s="33"/>
      <c r="L70" s="33"/>
      <c r="M70" s="33"/>
      <c r="N70" s="29"/>
      <c r="O70" s="30"/>
      <c r="P70" s="30"/>
      <c r="Q70" s="30"/>
      <c r="R70" s="30"/>
      <c r="S70" s="30"/>
      <c r="T70" s="33"/>
      <c r="U70" s="33"/>
      <c r="Y70" s="145" t="str">
        <f>IF(AND(Tabla14[[#This Row],[Identifique el número, modo y fecha de los pagos relacionados]]="",Tabla14[[#This Row],[Nº de factura]]&lt;&gt;""),"1","2")</f>
        <v>2</v>
      </c>
      <c r="AA70" s="236" t="str">
        <f t="array" ref="AA70">IFERROR(IF(OR(AND('RELACIÓN DE GASTOS'!$B70="",'RELACIÓN DE GASTOS'!$C70&lt;&gt;""),AND('RELACIÓN DE GASTOS'!$C70="",'RELACIÓN DE GASTOS'!$B70&lt;&gt;"")),"Debe introducir un contrato y número de expediente registrado en la hoja RELACIÓN DE CONTRATOS; revise los datos introducidos",IF(_xlfn._xlws.FILTER('RELACIÓN DE CONTRATOS'!$N$23:$N$165,'RELACIÓN DE GASTOS'!$B70&amp;'RELACIÓN DE GASTOS'!$C70='RELACIÓN DE CONTRATOS'!$N$23:$N$165)=_xlfn.CONCAT(B70,C70),"")),"revise eleccion")</f>
        <v/>
      </c>
    </row>
    <row r="71" spans="2:27" ht="99.9" customHeight="1">
      <c r="B71" s="188"/>
      <c r="C71" s="187"/>
      <c r="D71" s="33"/>
      <c r="E71" s="33"/>
      <c r="F71" s="131" t="str">
        <f>IFERROR(VLOOKUP(E71,Listados2!$R$2:$S$647,2,0),"")</f>
        <v/>
      </c>
      <c r="G71" s="33"/>
      <c r="H71" s="124"/>
      <c r="I71" s="124"/>
      <c r="J71" s="124"/>
      <c r="K71" s="33"/>
      <c r="L71" s="33"/>
      <c r="M71" s="33"/>
      <c r="N71" s="29"/>
      <c r="O71" s="30"/>
      <c r="P71" s="30"/>
      <c r="Q71" s="30"/>
      <c r="R71" s="30"/>
      <c r="S71" s="30"/>
      <c r="T71" s="33"/>
      <c r="U71" s="33"/>
      <c r="Y71" s="145" t="str">
        <f>IF(AND(Tabla14[[#This Row],[Identifique el número, modo y fecha de los pagos relacionados]]="",Tabla14[[#This Row],[Nº de factura]]&lt;&gt;""),"1","2")</f>
        <v>2</v>
      </c>
      <c r="AA71" s="236" t="str">
        <f t="array" ref="AA71">IFERROR(IF(OR(AND('RELACIÓN DE GASTOS'!$B71="",'RELACIÓN DE GASTOS'!$C71&lt;&gt;""),AND('RELACIÓN DE GASTOS'!$C71="",'RELACIÓN DE GASTOS'!$B71&lt;&gt;"")),"Debe introducir un contrato y número de expediente registrado en la hoja RELACIÓN DE CONTRATOS; revise los datos introducidos",IF(_xlfn._xlws.FILTER('RELACIÓN DE CONTRATOS'!$N$23:$N$165,'RELACIÓN DE GASTOS'!$B71&amp;'RELACIÓN DE GASTOS'!$C71='RELACIÓN DE CONTRATOS'!$N$23:$N$165)=_xlfn.CONCAT(B71,C71),"")),"revise eleccion")</f>
        <v/>
      </c>
    </row>
    <row r="72" spans="2:27" ht="99.9" customHeight="1">
      <c r="B72" s="188"/>
      <c r="C72" s="187"/>
      <c r="D72" s="33"/>
      <c r="E72" s="33"/>
      <c r="F72" s="131" t="str">
        <f>IFERROR(VLOOKUP(E72,Listados2!$R$2:$S$647,2,0),"")</f>
        <v/>
      </c>
      <c r="G72" s="33"/>
      <c r="H72" s="124"/>
      <c r="I72" s="124"/>
      <c r="J72" s="124"/>
      <c r="K72" s="33"/>
      <c r="L72" s="33"/>
      <c r="M72" s="33"/>
      <c r="N72" s="29"/>
      <c r="O72" s="30"/>
      <c r="P72" s="30"/>
      <c r="Q72" s="30"/>
      <c r="R72" s="30"/>
      <c r="S72" s="30"/>
      <c r="T72" s="33"/>
      <c r="U72" s="33"/>
      <c r="Y72" s="145" t="str">
        <f>IF(AND(Tabla14[[#This Row],[Identifique el número, modo y fecha de los pagos relacionados]]="",Tabla14[[#This Row],[Nº de factura]]&lt;&gt;""),"1","2")</f>
        <v>2</v>
      </c>
      <c r="AA72" s="236" t="str">
        <f t="array" ref="AA72">IFERROR(IF(OR(AND('RELACIÓN DE GASTOS'!$B72="",'RELACIÓN DE GASTOS'!$C72&lt;&gt;""),AND('RELACIÓN DE GASTOS'!$C72="",'RELACIÓN DE GASTOS'!$B72&lt;&gt;"")),"Debe introducir un contrato y número de expediente registrado en la hoja RELACIÓN DE CONTRATOS; revise los datos introducidos",IF(_xlfn._xlws.FILTER('RELACIÓN DE CONTRATOS'!$N$23:$N$165,'RELACIÓN DE GASTOS'!$B72&amp;'RELACIÓN DE GASTOS'!$C72='RELACIÓN DE CONTRATOS'!$N$23:$N$165)=_xlfn.CONCAT(B72,C72),"")),"revise eleccion")</f>
        <v/>
      </c>
    </row>
    <row r="73" spans="2:27" ht="99.9" customHeight="1">
      <c r="B73" s="188"/>
      <c r="C73" s="187"/>
      <c r="D73" s="33"/>
      <c r="E73" s="33"/>
      <c r="F73" s="131" t="str">
        <f>IFERROR(VLOOKUP(E73,Listados2!$R$2:$S$647,2,0),"")</f>
        <v/>
      </c>
      <c r="G73" s="33"/>
      <c r="H73" s="124"/>
      <c r="I73" s="124"/>
      <c r="J73" s="124"/>
      <c r="K73" s="33"/>
      <c r="L73" s="33"/>
      <c r="M73" s="33"/>
      <c r="N73" s="29"/>
      <c r="O73" s="30"/>
      <c r="P73" s="30"/>
      <c r="Q73" s="30"/>
      <c r="R73" s="30"/>
      <c r="S73" s="30"/>
      <c r="T73" s="33"/>
      <c r="U73" s="33"/>
      <c r="Y73" s="145" t="str">
        <f>IF(AND(Tabla14[[#This Row],[Identifique el número, modo y fecha de los pagos relacionados]]="",Tabla14[[#This Row],[Nº de factura]]&lt;&gt;""),"1","2")</f>
        <v>2</v>
      </c>
      <c r="AA73" s="236" t="str">
        <f t="array" ref="AA73">IFERROR(IF(OR(AND('RELACIÓN DE GASTOS'!$B73="",'RELACIÓN DE GASTOS'!$C73&lt;&gt;""),AND('RELACIÓN DE GASTOS'!$C73="",'RELACIÓN DE GASTOS'!$B73&lt;&gt;"")),"Debe introducir un contrato y número de expediente registrado en la hoja RELACIÓN DE CONTRATOS; revise los datos introducidos",IF(_xlfn._xlws.FILTER('RELACIÓN DE CONTRATOS'!$N$23:$N$165,'RELACIÓN DE GASTOS'!$B73&amp;'RELACIÓN DE GASTOS'!$C73='RELACIÓN DE CONTRATOS'!$N$23:$N$165)=_xlfn.CONCAT(B73,C73),"")),"revise eleccion")</f>
        <v/>
      </c>
    </row>
    <row r="74" spans="2:27" ht="99.9" customHeight="1">
      <c r="B74" s="188"/>
      <c r="C74" s="187"/>
      <c r="D74" s="33"/>
      <c r="E74" s="33"/>
      <c r="F74" s="131" t="str">
        <f>IFERROR(VLOOKUP(E74,Listados2!$R$2:$S$647,2,0),"")</f>
        <v/>
      </c>
      <c r="G74" s="33"/>
      <c r="H74" s="124"/>
      <c r="I74" s="124"/>
      <c r="J74" s="124"/>
      <c r="K74" s="33"/>
      <c r="L74" s="33"/>
      <c r="M74" s="33"/>
      <c r="N74" s="29"/>
      <c r="O74" s="30"/>
      <c r="P74" s="30"/>
      <c r="Q74" s="30"/>
      <c r="R74" s="30"/>
      <c r="S74" s="30"/>
      <c r="T74" s="33"/>
      <c r="U74" s="33"/>
      <c r="Y74" s="145" t="str">
        <f>IF(AND(Tabla14[[#This Row],[Identifique el número, modo y fecha de los pagos relacionados]]="",Tabla14[[#This Row],[Nº de factura]]&lt;&gt;""),"1","2")</f>
        <v>2</v>
      </c>
      <c r="AA74" s="236" t="str">
        <f t="array" ref="AA74">IFERROR(IF(OR(AND('RELACIÓN DE GASTOS'!$B74="",'RELACIÓN DE GASTOS'!$C74&lt;&gt;""),AND('RELACIÓN DE GASTOS'!$C74="",'RELACIÓN DE GASTOS'!$B74&lt;&gt;"")),"Debe introducir un contrato y número de expediente registrado en la hoja RELACIÓN DE CONTRATOS; revise los datos introducidos",IF(_xlfn._xlws.FILTER('RELACIÓN DE CONTRATOS'!$N$23:$N$165,'RELACIÓN DE GASTOS'!$B74&amp;'RELACIÓN DE GASTOS'!$C74='RELACIÓN DE CONTRATOS'!$N$23:$N$165)=_xlfn.CONCAT(B74,C74),"")),"revise eleccion")</f>
        <v/>
      </c>
    </row>
    <row r="75" spans="2:27" ht="99.9" customHeight="1">
      <c r="B75" s="188"/>
      <c r="C75" s="187"/>
      <c r="D75" s="33"/>
      <c r="E75" s="33"/>
      <c r="F75" s="131" t="str">
        <f>IFERROR(VLOOKUP(E75,Listados2!$R$2:$S$647,2,0),"")</f>
        <v/>
      </c>
      <c r="G75" s="33"/>
      <c r="H75" s="124"/>
      <c r="I75" s="124"/>
      <c r="J75" s="124"/>
      <c r="K75" s="33"/>
      <c r="L75" s="33"/>
      <c r="M75" s="33"/>
      <c r="N75" s="29"/>
      <c r="O75" s="30"/>
      <c r="P75" s="30"/>
      <c r="Q75" s="30"/>
      <c r="R75" s="30"/>
      <c r="S75" s="30"/>
      <c r="T75" s="33"/>
      <c r="U75" s="33"/>
      <c r="Y75" s="145" t="str">
        <f>IF(AND(Tabla14[[#This Row],[Identifique el número, modo y fecha de los pagos relacionados]]="",Tabla14[[#This Row],[Nº de factura]]&lt;&gt;""),"1","2")</f>
        <v>2</v>
      </c>
      <c r="AA75" s="236" t="str">
        <f t="array" ref="AA75">IFERROR(IF(OR(AND('RELACIÓN DE GASTOS'!$B75="",'RELACIÓN DE GASTOS'!$C75&lt;&gt;""),AND('RELACIÓN DE GASTOS'!$C75="",'RELACIÓN DE GASTOS'!$B75&lt;&gt;"")),"Debe introducir un contrato y número de expediente registrado en la hoja RELACIÓN DE CONTRATOS; revise los datos introducidos",IF(_xlfn._xlws.FILTER('RELACIÓN DE CONTRATOS'!$N$23:$N$165,'RELACIÓN DE GASTOS'!$B75&amp;'RELACIÓN DE GASTOS'!$C75='RELACIÓN DE CONTRATOS'!$N$23:$N$165)=_xlfn.CONCAT(B75,C75),"")),"revise eleccion")</f>
        <v/>
      </c>
    </row>
    <row r="76" spans="2:27" ht="99.9" customHeight="1">
      <c r="B76" s="188"/>
      <c r="C76" s="187"/>
      <c r="D76" s="33"/>
      <c r="E76" s="33"/>
      <c r="F76" s="131" t="str">
        <f>IFERROR(VLOOKUP(E76,Listados2!$R$2:$S$647,2,0),"")</f>
        <v/>
      </c>
      <c r="G76" s="33"/>
      <c r="H76" s="124"/>
      <c r="I76" s="124"/>
      <c r="J76" s="124"/>
      <c r="K76" s="33"/>
      <c r="L76" s="33"/>
      <c r="M76" s="33"/>
      <c r="N76" s="29"/>
      <c r="O76" s="30"/>
      <c r="P76" s="30"/>
      <c r="Q76" s="30"/>
      <c r="R76" s="30"/>
      <c r="S76" s="30"/>
      <c r="T76" s="33"/>
      <c r="U76" s="33"/>
      <c r="Y76" s="145" t="str">
        <f>IF(AND(Tabla14[[#This Row],[Identifique el número, modo y fecha de los pagos relacionados]]="",Tabla14[[#This Row],[Nº de factura]]&lt;&gt;""),"1","2")</f>
        <v>2</v>
      </c>
      <c r="AA76" s="236" t="str">
        <f t="array" ref="AA76">IFERROR(IF(OR(AND('RELACIÓN DE GASTOS'!$B76="",'RELACIÓN DE GASTOS'!$C76&lt;&gt;""),AND('RELACIÓN DE GASTOS'!$C76="",'RELACIÓN DE GASTOS'!$B76&lt;&gt;"")),"Debe introducir un contrato y número de expediente registrado en la hoja RELACIÓN DE CONTRATOS; revise los datos introducidos",IF(_xlfn._xlws.FILTER('RELACIÓN DE CONTRATOS'!$N$23:$N$165,'RELACIÓN DE GASTOS'!$B76&amp;'RELACIÓN DE GASTOS'!$C76='RELACIÓN DE CONTRATOS'!$N$23:$N$165)=_xlfn.CONCAT(B76,C76),"")),"revise eleccion")</f>
        <v/>
      </c>
    </row>
    <row r="77" spans="2:27" ht="99.9" customHeight="1">
      <c r="B77" s="188"/>
      <c r="C77" s="187"/>
      <c r="D77" s="33"/>
      <c r="E77" s="33"/>
      <c r="F77" s="131" t="str">
        <f>IFERROR(VLOOKUP(E77,Listados2!$R$2:$S$647,2,0),"")</f>
        <v/>
      </c>
      <c r="G77" s="33"/>
      <c r="H77" s="124"/>
      <c r="I77" s="124"/>
      <c r="J77" s="124"/>
      <c r="K77" s="33"/>
      <c r="L77" s="33"/>
      <c r="M77" s="33"/>
      <c r="N77" s="29"/>
      <c r="O77" s="30"/>
      <c r="P77" s="30"/>
      <c r="Q77" s="30"/>
      <c r="R77" s="30"/>
      <c r="S77" s="30"/>
      <c r="T77" s="33"/>
      <c r="U77" s="33"/>
      <c r="Y77" s="145" t="str">
        <f>IF(AND(Tabla14[[#This Row],[Identifique el número, modo y fecha de los pagos relacionados]]="",Tabla14[[#This Row],[Nº de factura]]&lt;&gt;""),"1","2")</f>
        <v>2</v>
      </c>
      <c r="AA77" s="236" t="str">
        <f t="array" ref="AA77">IFERROR(IF(OR(AND('RELACIÓN DE GASTOS'!$B77="",'RELACIÓN DE GASTOS'!$C77&lt;&gt;""),AND('RELACIÓN DE GASTOS'!$C77="",'RELACIÓN DE GASTOS'!$B77&lt;&gt;"")),"Debe introducir un contrato y número de expediente registrado en la hoja RELACIÓN DE CONTRATOS; revise los datos introducidos",IF(_xlfn._xlws.FILTER('RELACIÓN DE CONTRATOS'!$N$23:$N$165,'RELACIÓN DE GASTOS'!$B77&amp;'RELACIÓN DE GASTOS'!$C77='RELACIÓN DE CONTRATOS'!$N$23:$N$165)=_xlfn.CONCAT(B77,C77),"")),"revise eleccion")</f>
        <v/>
      </c>
    </row>
    <row r="78" spans="2:27" ht="99.9" customHeight="1">
      <c r="B78" s="188"/>
      <c r="C78" s="187"/>
      <c r="D78" s="33"/>
      <c r="E78" s="33"/>
      <c r="F78" s="131" t="str">
        <f>IFERROR(VLOOKUP(E78,Listados2!$R$2:$S$647,2,0),"")</f>
        <v/>
      </c>
      <c r="G78" s="33"/>
      <c r="H78" s="124"/>
      <c r="I78" s="124"/>
      <c r="J78" s="124"/>
      <c r="K78" s="33"/>
      <c r="L78" s="33"/>
      <c r="M78" s="33"/>
      <c r="N78" s="29"/>
      <c r="O78" s="30"/>
      <c r="P78" s="30"/>
      <c r="Q78" s="30"/>
      <c r="R78" s="30"/>
      <c r="S78" s="30"/>
      <c r="T78" s="33"/>
      <c r="U78" s="33"/>
      <c r="Y78" s="145" t="str">
        <f>IF(AND(Tabla14[[#This Row],[Identifique el número, modo y fecha de los pagos relacionados]]="",Tabla14[[#This Row],[Nº de factura]]&lt;&gt;""),"1","2")</f>
        <v>2</v>
      </c>
      <c r="AA78" s="236" t="str">
        <f t="array" ref="AA78">IFERROR(IF(OR(AND('RELACIÓN DE GASTOS'!$B78="",'RELACIÓN DE GASTOS'!$C78&lt;&gt;""),AND('RELACIÓN DE GASTOS'!$C78="",'RELACIÓN DE GASTOS'!$B78&lt;&gt;"")),"Debe introducir un contrato y número de expediente registrado en la hoja RELACIÓN DE CONTRATOS; revise los datos introducidos",IF(_xlfn._xlws.FILTER('RELACIÓN DE CONTRATOS'!$N$23:$N$165,'RELACIÓN DE GASTOS'!$B78&amp;'RELACIÓN DE GASTOS'!$C78='RELACIÓN DE CONTRATOS'!$N$23:$N$165)=_xlfn.CONCAT(B78,C78),"")),"revise eleccion")</f>
        <v/>
      </c>
    </row>
    <row r="79" spans="2:27" ht="99.9" customHeight="1">
      <c r="B79" s="188"/>
      <c r="C79" s="187"/>
      <c r="D79" s="33"/>
      <c r="E79" s="33"/>
      <c r="F79" s="131" t="str">
        <f>IFERROR(VLOOKUP(E79,Listados2!$R$2:$S$647,2,0),"")</f>
        <v/>
      </c>
      <c r="G79" s="33"/>
      <c r="H79" s="124"/>
      <c r="I79" s="124"/>
      <c r="J79" s="124"/>
      <c r="K79" s="33"/>
      <c r="L79" s="33"/>
      <c r="M79" s="33"/>
      <c r="N79" s="29"/>
      <c r="O79" s="30"/>
      <c r="P79" s="30"/>
      <c r="Q79" s="30"/>
      <c r="R79" s="30"/>
      <c r="S79" s="237"/>
      <c r="T79" s="33"/>
      <c r="U79" s="33"/>
      <c r="Y79" s="145" t="str">
        <f>IF(AND(Tabla14[[#This Row],[Identifique el número, modo y fecha de los pagos relacionados]]="",Tabla14[[#This Row],[Nº de factura]]&lt;&gt;""),"1","2")</f>
        <v>2</v>
      </c>
      <c r="AA79" s="236" t="str">
        <f t="array" ref="AA79">IFERROR(IF(OR(AND('RELACIÓN DE GASTOS'!$B79="",'RELACIÓN DE GASTOS'!$C79&lt;&gt;""),AND('RELACIÓN DE GASTOS'!$C79="",'RELACIÓN DE GASTOS'!$B79&lt;&gt;"")),"Debe introducir un contrato y número de expediente registrado en la hoja RELACIÓN DE CONTRATOS; revise los datos introducidos",IF(_xlfn._xlws.FILTER('RELACIÓN DE CONTRATOS'!$N$23:$N$165,'RELACIÓN DE GASTOS'!$B79&amp;'RELACIÓN DE GASTOS'!$C79='RELACIÓN DE CONTRATOS'!$N$23:$N$165)=_xlfn.CONCAT(B79,C79),"")),"revise eleccion")</f>
        <v/>
      </c>
    </row>
    <row r="80" spans="2:27" ht="99.9" customHeight="1">
      <c r="B80" s="188"/>
      <c r="C80" s="187"/>
      <c r="D80" s="33"/>
      <c r="E80" s="33"/>
      <c r="F80" s="131" t="str">
        <f>IFERROR(VLOOKUP(E80,Listados2!$R$2:$S$647,2,0),"")</f>
        <v/>
      </c>
      <c r="G80" s="33"/>
      <c r="H80" s="124"/>
      <c r="I80" s="124"/>
      <c r="J80" s="124"/>
      <c r="K80" s="33"/>
      <c r="L80" s="130"/>
      <c r="M80" s="33"/>
      <c r="N80" s="29"/>
      <c r="O80" s="30"/>
      <c r="P80" s="30"/>
      <c r="Q80" s="30"/>
      <c r="R80" s="30"/>
      <c r="S80" s="237"/>
      <c r="T80" s="33"/>
      <c r="U80" s="33"/>
      <c r="Y80" s="145" t="str">
        <f>IF(AND(Tabla14[[#This Row],[Identifique el número, modo y fecha de los pagos relacionados]]="",Tabla14[[#This Row],[Nº de factura]]&lt;&gt;""),"1","2")</f>
        <v>2</v>
      </c>
      <c r="AA80" s="236" t="str">
        <f t="array" ref="AA80">IFERROR(IF(OR(AND('RELACIÓN DE GASTOS'!$B80="",'RELACIÓN DE GASTOS'!$C80&lt;&gt;""),AND('RELACIÓN DE GASTOS'!$C80="",'RELACIÓN DE GASTOS'!$B80&lt;&gt;"")),"Debe introducir un contrato y número de expediente registrado en la hoja RELACIÓN DE CONTRATOS; revise los datos introducidos",IF(_xlfn._xlws.FILTER('RELACIÓN DE CONTRATOS'!$N$23:$N$165,'RELACIÓN DE GASTOS'!$B80&amp;'RELACIÓN DE GASTOS'!$C80='RELACIÓN DE CONTRATOS'!$N$23:$N$165)=_xlfn.CONCAT(B80,C80),"")),"revise eleccion")</f>
        <v/>
      </c>
    </row>
    <row r="81" spans="2:27" ht="99.9" customHeight="1">
      <c r="B81" s="189"/>
      <c r="C81" s="190"/>
      <c r="D81" s="33"/>
      <c r="E81" s="33"/>
      <c r="F81" s="131" t="str">
        <f>IFERROR(VLOOKUP(E81,Listados2!$R$2:$S$647,2,0),"")</f>
        <v/>
      </c>
      <c r="G81" s="33"/>
      <c r="H81" s="124"/>
      <c r="I81" s="124"/>
      <c r="J81" s="124"/>
      <c r="K81" s="33"/>
      <c r="L81" s="33"/>
      <c r="M81" s="33"/>
      <c r="N81" s="29"/>
      <c r="O81" s="30"/>
      <c r="P81" s="30"/>
      <c r="Q81" s="30"/>
      <c r="R81" s="30"/>
      <c r="S81" s="30"/>
      <c r="T81" s="33"/>
      <c r="U81" s="33"/>
      <c r="Y81" s="145" t="str">
        <f>IF(AND(Tabla14[[#This Row],[Identifique el número, modo y fecha de los pagos relacionados]]="",Tabla14[[#This Row],[Nº de factura]]&lt;&gt;""),"1","2")</f>
        <v>2</v>
      </c>
      <c r="AA81" s="236" t="str">
        <f t="array" ref="AA81">IFERROR(IF(OR(AND('RELACIÓN DE GASTOS'!$B81="",'RELACIÓN DE GASTOS'!$C81&lt;&gt;""),AND('RELACIÓN DE GASTOS'!$C81="",'RELACIÓN DE GASTOS'!$B81&lt;&gt;"")),"Debe introducir un contrato y número de expediente registrado en la hoja RELACIÓN DE CONTRATOS; revise los datos introducidos",IF(_xlfn._xlws.FILTER('RELACIÓN DE CONTRATOS'!$N$23:$N$165,'RELACIÓN DE GASTOS'!$B81&amp;'RELACIÓN DE GASTOS'!$C81='RELACIÓN DE CONTRATOS'!$N$23:$N$165)=_xlfn.CONCAT(B81,C81),"")),"revise eleccion")</f>
        <v/>
      </c>
    </row>
    <row r="82" spans="2:27" ht="99.9" customHeight="1">
      <c r="B82" s="189"/>
      <c r="C82" s="190"/>
      <c r="D82" s="33"/>
      <c r="E82" s="33"/>
      <c r="F82" s="131" t="str">
        <f>IFERROR(VLOOKUP(E82,Listados2!$R$2:$S$647,2,0),"")</f>
        <v/>
      </c>
      <c r="G82" s="33"/>
      <c r="H82" s="124"/>
      <c r="I82" s="124"/>
      <c r="J82" s="124"/>
      <c r="K82" s="33"/>
      <c r="L82" s="33"/>
      <c r="M82" s="33"/>
      <c r="N82" s="29"/>
      <c r="O82" s="30"/>
      <c r="P82" s="30"/>
      <c r="Q82" s="30"/>
      <c r="R82" s="30"/>
      <c r="S82" s="30"/>
      <c r="T82" s="33"/>
      <c r="U82" s="33"/>
      <c r="Y82" s="145" t="str">
        <f>IF(AND(Tabla14[[#This Row],[Identifique el número, modo y fecha de los pagos relacionados]]="",Tabla14[[#This Row],[Nº de factura]]&lt;&gt;""),"1","2")</f>
        <v>2</v>
      </c>
      <c r="AA82" s="236" t="str">
        <f t="array" ref="AA82">IFERROR(IF(OR(AND('RELACIÓN DE GASTOS'!$B82="",'RELACIÓN DE GASTOS'!$C82&lt;&gt;""),AND('RELACIÓN DE GASTOS'!$C82="",'RELACIÓN DE GASTOS'!$B82&lt;&gt;"")),"Debe introducir un contrato y número de expediente registrado en la hoja RELACIÓN DE CONTRATOS; revise los datos introducidos",IF(_xlfn._xlws.FILTER('RELACIÓN DE CONTRATOS'!$N$23:$N$165,'RELACIÓN DE GASTOS'!$B82&amp;'RELACIÓN DE GASTOS'!$C82='RELACIÓN DE CONTRATOS'!$N$23:$N$165)=_xlfn.CONCAT(B82,C82),"")),"revise eleccion")</f>
        <v/>
      </c>
    </row>
    <row r="83" spans="2:27" ht="99.9" customHeight="1">
      <c r="B83" s="189"/>
      <c r="C83" s="190"/>
      <c r="D83" s="33"/>
      <c r="E83" s="33"/>
      <c r="F83" s="131" t="str">
        <f>IFERROR(VLOOKUP(E83,Listados2!$R$2:$S$647,2,0),"")</f>
        <v/>
      </c>
      <c r="G83" s="33"/>
      <c r="H83" s="124"/>
      <c r="I83" s="124"/>
      <c r="J83" s="124"/>
      <c r="K83" s="33"/>
      <c r="L83" s="33"/>
      <c r="M83" s="33"/>
      <c r="N83" s="29"/>
      <c r="O83" s="30"/>
      <c r="P83" s="30"/>
      <c r="Q83" s="30"/>
      <c r="R83" s="30"/>
      <c r="S83" s="30"/>
      <c r="T83" s="33"/>
      <c r="U83" s="33"/>
      <c r="Y83" s="145" t="str">
        <f>IF(AND(Tabla14[[#This Row],[Identifique el número, modo y fecha de los pagos relacionados]]="",Tabla14[[#This Row],[Nº de factura]]&lt;&gt;""),"1","2")</f>
        <v>2</v>
      </c>
      <c r="AA83" s="236" t="str">
        <f t="array" ref="AA83">IFERROR(IF(OR(AND('RELACIÓN DE GASTOS'!$B83="",'RELACIÓN DE GASTOS'!$C83&lt;&gt;""),AND('RELACIÓN DE GASTOS'!$C83="",'RELACIÓN DE GASTOS'!$B83&lt;&gt;"")),"Debe introducir un contrato y número de expediente registrado en la hoja RELACIÓN DE CONTRATOS; revise los datos introducidos",IF(_xlfn._xlws.FILTER('RELACIÓN DE CONTRATOS'!$N$23:$N$165,'RELACIÓN DE GASTOS'!$B83&amp;'RELACIÓN DE GASTOS'!$C83='RELACIÓN DE CONTRATOS'!$N$23:$N$165)=_xlfn.CONCAT(B83,C83),"")),"revise eleccion")</f>
        <v/>
      </c>
    </row>
    <row r="84" spans="2:27" ht="99.9" customHeight="1">
      <c r="B84" s="189"/>
      <c r="C84" s="190"/>
      <c r="D84" s="33"/>
      <c r="E84" s="33"/>
      <c r="F84" s="131" t="str">
        <f>IFERROR(VLOOKUP(E84,Listados2!$R$2:$S$647,2,0),"")</f>
        <v/>
      </c>
      <c r="G84" s="33"/>
      <c r="H84" s="124"/>
      <c r="I84" s="124"/>
      <c r="J84" s="124"/>
      <c r="K84" s="33"/>
      <c r="L84" s="33"/>
      <c r="M84" s="33"/>
      <c r="N84" s="29"/>
      <c r="O84" s="30"/>
      <c r="P84" s="30"/>
      <c r="Q84" s="30"/>
      <c r="R84" s="30"/>
      <c r="S84" s="30"/>
      <c r="T84" s="33"/>
      <c r="U84" s="33"/>
      <c r="Y84" s="145" t="str">
        <f>IF(AND(Tabla14[[#This Row],[Identifique el número, modo y fecha de los pagos relacionados]]="",Tabla14[[#This Row],[Nº de factura]]&lt;&gt;""),"1","2")</f>
        <v>2</v>
      </c>
      <c r="AA84" s="236" t="str">
        <f t="array" ref="AA84">IFERROR(IF(OR(AND('RELACIÓN DE GASTOS'!$B84="",'RELACIÓN DE GASTOS'!$C84&lt;&gt;""),AND('RELACIÓN DE GASTOS'!$C84="",'RELACIÓN DE GASTOS'!$B84&lt;&gt;"")),"Debe introducir un contrato y número de expediente registrado en la hoja RELACIÓN DE CONTRATOS; revise los datos introducidos",IF(_xlfn._xlws.FILTER('RELACIÓN DE CONTRATOS'!$N$23:$N$165,'RELACIÓN DE GASTOS'!$B84&amp;'RELACIÓN DE GASTOS'!$C84='RELACIÓN DE CONTRATOS'!$N$23:$N$165)=_xlfn.CONCAT(B84,C84),"")),"revise eleccion")</f>
        <v/>
      </c>
    </row>
    <row r="85" spans="2:27" ht="99.9" customHeight="1">
      <c r="B85" s="189"/>
      <c r="C85" s="190"/>
      <c r="D85" s="33"/>
      <c r="E85" s="33"/>
      <c r="F85" s="131" t="str">
        <f>IFERROR(VLOOKUP(E85,Listados2!$R$2:$S$647,2,0),"")</f>
        <v/>
      </c>
      <c r="G85" s="33"/>
      <c r="H85" s="124"/>
      <c r="I85" s="124"/>
      <c r="J85" s="124"/>
      <c r="K85" s="33"/>
      <c r="L85" s="33"/>
      <c r="M85" s="33"/>
      <c r="N85" s="29"/>
      <c r="O85" s="30"/>
      <c r="P85" s="30"/>
      <c r="Q85" s="30"/>
      <c r="R85" s="30"/>
      <c r="S85" s="30"/>
      <c r="T85" s="33"/>
      <c r="U85" s="33"/>
      <c r="Y85" s="145" t="str">
        <f>IF(AND(Tabla14[[#This Row],[Identifique el número, modo y fecha de los pagos relacionados]]="",Tabla14[[#This Row],[Nº de factura]]&lt;&gt;""),"1","2")</f>
        <v>2</v>
      </c>
      <c r="AA85" s="236" t="str">
        <f t="array" ref="AA85">IFERROR(IF(OR(AND('RELACIÓN DE GASTOS'!$B85="",'RELACIÓN DE GASTOS'!$C85&lt;&gt;""),AND('RELACIÓN DE GASTOS'!$C85="",'RELACIÓN DE GASTOS'!$B85&lt;&gt;"")),"Debe introducir un contrato y número de expediente registrado en la hoja RELACIÓN DE CONTRATOS; revise los datos introducidos",IF(_xlfn._xlws.FILTER('RELACIÓN DE CONTRATOS'!$N$23:$N$165,'RELACIÓN DE GASTOS'!$B85&amp;'RELACIÓN DE GASTOS'!$C85='RELACIÓN DE CONTRATOS'!$N$23:$N$165)=_xlfn.CONCAT(B85,C85),"")),"revise eleccion")</f>
        <v/>
      </c>
    </row>
    <row r="86" spans="2:27" ht="99.9" customHeight="1">
      <c r="B86" s="189"/>
      <c r="C86" s="190"/>
      <c r="D86" s="33"/>
      <c r="E86" s="33"/>
      <c r="F86" s="131" t="str">
        <f>IFERROR(VLOOKUP(E86,Listados2!$R$2:$S$647,2,0),"")</f>
        <v/>
      </c>
      <c r="G86" s="33"/>
      <c r="H86" s="124"/>
      <c r="I86" s="124"/>
      <c r="J86" s="124"/>
      <c r="K86" s="33"/>
      <c r="L86" s="33"/>
      <c r="M86" s="33"/>
      <c r="N86" s="29"/>
      <c r="O86" s="30"/>
      <c r="P86" s="30"/>
      <c r="Q86" s="30"/>
      <c r="R86" s="30"/>
      <c r="S86" s="30"/>
      <c r="T86" s="33"/>
      <c r="U86" s="33"/>
      <c r="Y86" s="145" t="str">
        <f>IF(AND(Tabla14[[#This Row],[Identifique el número, modo y fecha de los pagos relacionados]]="",Tabla14[[#This Row],[Nº de factura]]&lt;&gt;""),"1","2")</f>
        <v>2</v>
      </c>
      <c r="AA86" s="236" t="str">
        <f t="array" ref="AA86">IFERROR(IF(OR(AND('RELACIÓN DE GASTOS'!$B86="",'RELACIÓN DE GASTOS'!$C86&lt;&gt;""),AND('RELACIÓN DE GASTOS'!$C86="",'RELACIÓN DE GASTOS'!$B86&lt;&gt;"")),"Debe introducir un contrato y número de expediente registrado en la hoja RELACIÓN DE CONTRATOS; revise los datos introducidos",IF(_xlfn._xlws.FILTER('RELACIÓN DE CONTRATOS'!$N$23:$N$165,'RELACIÓN DE GASTOS'!$B86&amp;'RELACIÓN DE GASTOS'!$C86='RELACIÓN DE CONTRATOS'!$N$23:$N$165)=_xlfn.CONCAT(B86,C86),"")),"revise eleccion")</f>
        <v/>
      </c>
    </row>
    <row r="87" spans="2:27" ht="99.9" customHeight="1">
      <c r="B87" s="189"/>
      <c r="C87" s="190"/>
      <c r="D87" s="33"/>
      <c r="E87" s="33"/>
      <c r="F87" s="131" t="str">
        <f>IFERROR(VLOOKUP(E87,Listados2!$R$2:$S$647,2,0),"")</f>
        <v/>
      </c>
      <c r="G87" s="33"/>
      <c r="H87" s="124"/>
      <c r="I87" s="124"/>
      <c r="J87" s="124"/>
      <c r="K87" s="33"/>
      <c r="L87" s="33"/>
      <c r="M87" s="33"/>
      <c r="N87" s="29"/>
      <c r="O87" s="30"/>
      <c r="P87" s="30"/>
      <c r="Q87" s="30"/>
      <c r="R87" s="30"/>
      <c r="S87" s="30"/>
      <c r="T87" s="33"/>
      <c r="U87" s="33"/>
      <c r="Y87" s="145" t="str">
        <f>IF(AND(Tabla14[[#This Row],[Identifique el número, modo y fecha de los pagos relacionados]]="",Tabla14[[#This Row],[Nº de factura]]&lt;&gt;""),"1","2")</f>
        <v>2</v>
      </c>
      <c r="AA87" s="236" t="str">
        <f t="array" ref="AA87">IFERROR(IF(OR(AND('RELACIÓN DE GASTOS'!$B87="",'RELACIÓN DE GASTOS'!$C87&lt;&gt;""),AND('RELACIÓN DE GASTOS'!$C87="",'RELACIÓN DE GASTOS'!$B87&lt;&gt;"")),"Debe introducir un contrato y número de expediente registrado en la hoja RELACIÓN DE CONTRATOS; revise los datos introducidos",IF(_xlfn._xlws.FILTER('RELACIÓN DE CONTRATOS'!$N$23:$N$165,'RELACIÓN DE GASTOS'!$B87&amp;'RELACIÓN DE GASTOS'!$C87='RELACIÓN DE CONTRATOS'!$N$23:$N$165)=_xlfn.CONCAT(B87,C87),"")),"revise eleccion")</f>
        <v/>
      </c>
    </row>
    <row r="88" spans="2:27" ht="99.9" customHeight="1">
      <c r="B88" s="189"/>
      <c r="C88" s="190"/>
      <c r="D88" s="33"/>
      <c r="E88" s="33"/>
      <c r="F88" s="131" t="str">
        <f>IFERROR(VLOOKUP(E88,Listados2!$R$2:$S$647,2,0),"")</f>
        <v/>
      </c>
      <c r="G88" s="33"/>
      <c r="H88" s="124"/>
      <c r="I88" s="124"/>
      <c r="J88" s="124"/>
      <c r="K88" s="33"/>
      <c r="L88" s="33"/>
      <c r="M88" s="33"/>
      <c r="N88" s="29"/>
      <c r="O88" s="30"/>
      <c r="P88" s="30"/>
      <c r="Q88" s="30"/>
      <c r="R88" s="30"/>
      <c r="S88" s="30"/>
      <c r="T88" s="33"/>
      <c r="U88" s="33"/>
      <c r="Y88" s="145" t="str">
        <f>IF(AND(Tabla14[[#This Row],[Identifique el número, modo y fecha de los pagos relacionados]]="",Tabla14[[#This Row],[Nº de factura]]&lt;&gt;""),"1","2")</f>
        <v>2</v>
      </c>
      <c r="AA88" s="236" t="str">
        <f t="array" ref="AA88">IFERROR(IF(OR(AND('RELACIÓN DE GASTOS'!$B88="",'RELACIÓN DE GASTOS'!$C88&lt;&gt;""),AND('RELACIÓN DE GASTOS'!$C88="",'RELACIÓN DE GASTOS'!$B88&lt;&gt;"")),"Debe introducir un contrato y número de expediente registrado en la hoja RELACIÓN DE CONTRATOS; revise los datos introducidos",IF(_xlfn._xlws.FILTER('RELACIÓN DE CONTRATOS'!$N$23:$N$165,'RELACIÓN DE GASTOS'!$B88&amp;'RELACIÓN DE GASTOS'!$C88='RELACIÓN DE CONTRATOS'!$N$23:$N$165)=_xlfn.CONCAT(B88,C88),"")),"revise eleccion")</f>
        <v/>
      </c>
    </row>
    <row r="89" spans="2:27" ht="99.9" customHeight="1">
      <c r="B89" s="189"/>
      <c r="C89" s="190"/>
      <c r="D89" s="33"/>
      <c r="E89" s="33"/>
      <c r="F89" s="131" t="str">
        <f>IFERROR(VLOOKUP(E89,Listados2!$R$2:$S$647,2,0),"")</f>
        <v/>
      </c>
      <c r="G89" s="33"/>
      <c r="H89" s="124"/>
      <c r="I89" s="124"/>
      <c r="J89" s="124"/>
      <c r="K89" s="33"/>
      <c r="L89" s="33"/>
      <c r="M89" s="33"/>
      <c r="N89" s="29"/>
      <c r="O89" s="30"/>
      <c r="P89" s="30"/>
      <c r="Q89" s="30"/>
      <c r="R89" s="30"/>
      <c r="S89" s="30"/>
      <c r="T89" s="33"/>
      <c r="U89" s="33"/>
      <c r="Y89" s="145" t="str">
        <f>IF(AND(Tabla14[[#This Row],[Identifique el número, modo y fecha de los pagos relacionados]]="",Tabla14[[#This Row],[Nº de factura]]&lt;&gt;""),"1","2")</f>
        <v>2</v>
      </c>
      <c r="AA89" s="236" t="str">
        <f t="array" ref="AA89">IFERROR(IF(OR(AND('RELACIÓN DE GASTOS'!$B89="",'RELACIÓN DE GASTOS'!$C89&lt;&gt;""),AND('RELACIÓN DE GASTOS'!$C89="",'RELACIÓN DE GASTOS'!$B89&lt;&gt;"")),"Debe introducir un contrato y número de expediente registrado en la hoja RELACIÓN DE CONTRATOS; revise los datos introducidos",IF(_xlfn._xlws.FILTER('RELACIÓN DE CONTRATOS'!$N$23:$N$165,'RELACIÓN DE GASTOS'!$B89&amp;'RELACIÓN DE GASTOS'!$C89='RELACIÓN DE CONTRATOS'!$N$23:$N$165)=_xlfn.CONCAT(B89,C89),"")),"revise eleccion")</f>
        <v/>
      </c>
    </row>
    <row r="90" spans="2:27" ht="99.9" customHeight="1">
      <c r="B90" s="189"/>
      <c r="C90" s="190"/>
      <c r="D90" s="33"/>
      <c r="E90" s="33"/>
      <c r="F90" s="131" t="str">
        <f>IFERROR(VLOOKUP(E90,Listados2!$R$2:$S$647,2,0),"")</f>
        <v/>
      </c>
      <c r="G90" s="33"/>
      <c r="H90" s="124"/>
      <c r="I90" s="124"/>
      <c r="J90" s="124"/>
      <c r="K90" s="33"/>
      <c r="L90" s="33"/>
      <c r="M90" s="33"/>
      <c r="N90" s="29"/>
      <c r="O90" s="30"/>
      <c r="P90" s="30"/>
      <c r="Q90" s="30"/>
      <c r="R90" s="30"/>
      <c r="S90" s="30"/>
      <c r="T90" s="33"/>
      <c r="U90" s="33"/>
      <c r="Y90" s="145" t="str">
        <f>IF(AND(Tabla14[[#This Row],[Identifique el número, modo y fecha de los pagos relacionados]]="",Tabla14[[#This Row],[Nº de factura]]&lt;&gt;""),"1","2")</f>
        <v>2</v>
      </c>
      <c r="AA90" s="236" t="str">
        <f t="array" ref="AA90">IFERROR(IF(OR(AND('RELACIÓN DE GASTOS'!$B90="",'RELACIÓN DE GASTOS'!$C90&lt;&gt;""),AND('RELACIÓN DE GASTOS'!$C90="",'RELACIÓN DE GASTOS'!$B90&lt;&gt;"")),"Debe introducir un contrato y número de expediente registrado en la hoja RELACIÓN DE CONTRATOS; revise los datos introducidos",IF(_xlfn._xlws.FILTER('RELACIÓN DE CONTRATOS'!$N$23:$N$165,'RELACIÓN DE GASTOS'!$B90&amp;'RELACIÓN DE GASTOS'!$C90='RELACIÓN DE CONTRATOS'!$N$23:$N$165)=_xlfn.CONCAT(B90,C90),"")),"revise eleccion")</f>
        <v/>
      </c>
    </row>
    <row r="91" spans="2:27" ht="99.9" customHeight="1">
      <c r="B91" s="189"/>
      <c r="C91" s="190"/>
      <c r="D91" s="33"/>
      <c r="E91" s="33"/>
      <c r="F91" s="131" t="str">
        <f>IFERROR(VLOOKUP(E91,Listados2!$R$2:$S$647,2,0),"")</f>
        <v/>
      </c>
      <c r="G91" s="33"/>
      <c r="H91" s="124"/>
      <c r="I91" s="124"/>
      <c r="J91" s="124"/>
      <c r="K91" s="33"/>
      <c r="L91" s="33"/>
      <c r="M91" s="33"/>
      <c r="N91" s="29"/>
      <c r="O91" s="30"/>
      <c r="P91" s="30"/>
      <c r="Q91" s="30"/>
      <c r="R91" s="30"/>
      <c r="S91" s="30"/>
      <c r="T91" s="33"/>
      <c r="U91" s="33"/>
      <c r="Y91" s="145" t="str">
        <f>IF(AND(Tabla14[[#This Row],[Identifique el número, modo y fecha de los pagos relacionados]]="",Tabla14[[#This Row],[Nº de factura]]&lt;&gt;""),"1","2")</f>
        <v>2</v>
      </c>
      <c r="AA91" s="236" t="str">
        <f t="array" ref="AA91">IFERROR(IF(OR(AND('RELACIÓN DE GASTOS'!$B91="",'RELACIÓN DE GASTOS'!$C91&lt;&gt;""),AND('RELACIÓN DE GASTOS'!$C91="",'RELACIÓN DE GASTOS'!$B91&lt;&gt;"")),"Debe introducir un contrato y número de expediente registrado en la hoja RELACIÓN DE CONTRATOS; revise los datos introducidos",IF(_xlfn._xlws.FILTER('RELACIÓN DE CONTRATOS'!$N$23:$N$165,'RELACIÓN DE GASTOS'!$B91&amp;'RELACIÓN DE GASTOS'!$C91='RELACIÓN DE CONTRATOS'!$N$23:$N$165)=_xlfn.CONCAT(B91,C91),"")),"revise eleccion")</f>
        <v/>
      </c>
    </row>
    <row r="92" spans="2:27" ht="99.9" customHeight="1">
      <c r="B92" s="189"/>
      <c r="C92" s="190"/>
      <c r="D92" s="33"/>
      <c r="E92" s="33"/>
      <c r="F92" s="131" t="str">
        <f>IFERROR(VLOOKUP(E92,Listados2!$R$2:$S$647,2,0),"")</f>
        <v/>
      </c>
      <c r="G92" s="33"/>
      <c r="H92" s="124"/>
      <c r="I92" s="124"/>
      <c r="J92" s="124"/>
      <c r="K92" s="33"/>
      <c r="L92" s="33"/>
      <c r="M92" s="33"/>
      <c r="N92" s="29"/>
      <c r="O92" s="30"/>
      <c r="P92" s="30"/>
      <c r="Q92" s="30"/>
      <c r="R92" s="30"/>
      <c r="S92" s="30"/>
      <c r="T92" s="33"/>
      <c r="U92" s="33"/>
      <c r="Y92" s="145" t="str">
        <f>IF(AND(Tabla14[[#This Row],[Identifique el número, modo y fecha de los pagos relacionados]]="",Tabla14[[#This Row],[Nº de factura]]&lt;&gt;""),"1","2")</f>
        <v>2</v>
      </c>
      <c r="AA92" s="236" t="str">
        <f t="array" ref="AA92">IFERROR(IF(OR(AND('RELACIÓN DE GASTOS'!$B92="",'RELACIÓN DE GASTOS'!$C92&lt;&gt;""),AND('RELACIÓN DE GASTOS'!$C92="",'RELACIÓN DE GASTOS'!$B92&lt;&gt;"")),"Debe introducir un contrato y número de expediente registrado en la hoja RELACIÓN DE CONTRATOS; revise los datos introducidos",IF(_xlfn._xlws.FILTER('RELACIÓN DE CONTRATOS'!$N$23:$N$165,'RELACIÓN DE GASTOS'!$B92&amp;'RELACIÓN DE GASTOS'!$C92='RELACIÓN DE CONTRATOS'!$N$23:$N$165)=_xlfn.CONCAT(B92,C92),"")),"revise eleccion")</f>
        <v/>
      </c>
    </row>
    <row r="93" spans="2:27" ht="99.9" customHeight="1">
      <c r="B93" s="189"/>
      <c r="C93" s="190"/>
      <c r="D93" s="33"/>
      <c r="E93" s="33"/>
      <c r="F93" s="131" t="str">
        <f>IFERROR(VLOOKUP(E93,Listados2!$R$2:$S$647,2,0),"")</f>
        <v/>
      </c>
      <c r="G93" s="33"/>
      <c r="H93" s="124"/>
      <c r="I93" s="124"/>
      <c r="J93" s="124"/>
      <c r="K93" s="33"/>
      <c r="L93" s="33"/>
      <c r="M93" s="33"/>
      <c r="N93" s="29"/>
      <c r="O93" s="30"/>
      <c r="P93" s="30"/>
      <c r="Q93" s="30"/>
      <c r="R93" s="30"/>
      <c r="S93" s="30"/>
      <c r="T93" s="33"/>
      <c r="U93" s="33"/>
      <c r="Y93" s="145" t="str">
        <f>IF(AND(Tabla14[[#This Row],[Identifique el número, modo y fecha de los pagos relacionados]]="",Tabla14[[#This Row],[Nº de factura]]&lt;&gt;""),"1","2")</f>
        <v>2</v>
      </c>
      <c r="AA93" s="236" t="str">
        <f t="array" ref="AA93">IFERROR(IF(OR(AND('RELACIÓN DE GASTOS'!$B93="",'RELACIÓN DE GASTOS'!$C93&lt;&gt;""),AND('RELACIÓN DE GASTOS'!$C93="",'RELACIÓN DE GASTOS'!$B93&lt;&gt;"")),"Debe introducir un contrato y número de expediente registrado en la hoja RELACIÓN DE CONTRATOS; revise los datos introducidos",IF(_xlfn._xlws.FILTER('RELACIÓN DE CONTRATOS'!$N$23:$N$165,'RELACIÓN DE GASTOS'!$B93&amp;'RELACIÓN DE GASTOS'!$C93='RELACIÓN DE CONTRATOS'!$N$23:$N$165)=_xlfn.CONCAT(B93,C93),"")),"revise eleccion")</f>
        <v/>
      </c>
    </row>
    <row r="94" spans="2:27" ht="99.9" customHeight="1">
      <c r="B94" s="189"/>
      <c r="C94" s="190"/>
      <c r="D94" s="33"/>
      <c r="E94" s="33"/>
      <c r="F94" s="131" t="str">
        <f>IFERROR(VLOOKUP(E94,Listados2!$R$2:$S$647,2,0),"")</f>
        <v/>
      </c>
      <c r="G94" s="33"/>
      <c r="H94" s="124"/>
      <c r="I94" s="124"/>
      <c r="J94" s="124"/>
      <c r="K94" s="33"/>
      <c r="L94" s="33"/>
      <c r="M94" s="33"/>
      <c r="N94" s="29"/>
      <c r="O94" s="30"/>
      <c r="P94" s="30"/>
      <c r="Q94" s="30"/>
      <c r="R94" s="30"/>
      <c r="S94" s="30"/>
      <c r="T94" s="33"/>
      <c r="U94" s="33"/>
      <c r="Y94" s="145" t="str">
        <f>IF(AND(Tabla14[[#This Row],[Identifique el número, modo y fecha de los pagos relacionados]]="",Tabla14[[#This Row],[Nº de factura]]&lt;&gt;""),"1","2")</f>
        <v>2</v>
      </c>
      <c r="AA94" s="236" t="str">
        <f t="array" ref="AA94">IFERROR(IF(OR(AND('RELACIÓN DE GASTOS'!$B94="",'RELACIÓN DE GASTOS'!$C94&lt;&gt;""),AND('RELACIÓN DE GASTOS'!$C94="",'RELACIÓN DE GASTOS'!$B94&lt;&gt;"")),"Debe introducir un contrato y número de expediente registrado en la hoja RELACIÓN DE CONTRATOS; revise los datos introducidos",IF(_xlfn._xlws.FILTER('RELACIÓN DE CONTRATOS'!$N$23:$N$165,'RELACIÓN DE GASTOS'!$B94&amp;'RELACIÓN DE GASTOS'!$C94='RELACIÓN DE CONTRATOS'!$N$23:$N$165)=_xlfn.CONCAT(B94,C94),"")),"revise eleccion")</f>
        <v/>
      </c>
    </row>
    <row r="95" spans="2:27" ht="99.9" customHeight="1">
      <c r="B95" s="189"/>
      <c r="C95" s="190"/>
      <c r="D95" s="33"/>
      <c r="E95" s="33"/>
      <c r="F95" s="131" t="str">
        <f>IFERROR(VLOOKUP(E95,Listados2!$R$2:$S$647,2,0),"")</f>
        <v/>
      </c>
      <c r="G95" s="33"/>
      <c r="H95" s="124"/>
      <c r="I95" s="124"/>
      <c r="J95" s="124"/>
      <c r="K95" s="33"/>
      <c r="L95" s="33"/>
      <c r="M95" s="33"/>
      <c r="N95" s="29"/>
      <c r="O95" s="30"/>
      <c r="P95" s="30"/>
      <c r="Q95" s="30"/>
      <c r="R95" s="30"/>
      <c r="S95" s="30"/>
      <c r="T95" s="33"/>
      <c r="U95" s="33"/>
      <c r="Y95" s="145" t="str">
        <f>IF(AND(Tabla14[[#This Row],[Identifique el número, modo y fecha de los pagos relacionados]]="",Tabla14[[#This Row],[Nº de factura]]&lt;&gt;""),"1","2")</f>
        <v>2</v>
      </c>
      <c r="AA95" s="236" t="str">
        <f t="array" ref="AA95">IFERROR(IF(OR(AND('RELACIÓN DE GASTOS'!$B95="",'RELACIÓN DE GASTOS'!$C95&lt;&gt;""),AND('RELACIÓN DE GASTOS'!$C95="",'RELACIÓN DE GASTOS'!$B95&lt;&gt;"")),"Debe introducir un contrato y número de expediente registrado en la hoja RELACIÓN DE CONTRATOS; revise los datos introducidos",IF(_xlfn._xlws.FILTER('RELACIÓN DE CONTRATOS'!$N$23:$N$165,'RELACIÓN DE GASTOS'!$B95&amp;'RELACIÓN DE GASTOS'!$C95='RELACIÓN DE CONTRATOS'!$N$23:$N$165)=_xlfn.CONCAT(B95,C95),"")),"revise eleccion")</f>
        <v/>
      </c>
    </row>
    <row r="96" spans="2:27" ht="99.9" customHeight="1">
      <c r="B96" s="189"/>
      <c r="C96" s="190"/>
      <c r="D96" s="33"/>
      <c r="E96" s="33"/>
      <c r="F96" s="131" t="str">
        <f>IFERROR(VLOOKUP(E96,Listados2!$R$2:$S$647,2,0),"")</f>
        <v/>
      </c>
      <c r="G96" s="33"/>
      <c r="H96" s="124"/>
      <c r="I96" s="124"/>
      <c r="J96" s="124"/>
      <c r="K96" s="33"/>
      <c r="L96" s="33"/>
      <c r="M96" s="33"/>
      <c r="N96" s="29"/>
      <c r="O96" s="30"/>
      <c r="P96" s="30"/>
      <c r="Q96" s="30"/>
      <c r="R96" s="30"/>
      <c r="S96" s="30"/>
      <c r="T96" s="33"/>
      <c r="U96" s="33"/>
      <c r="Y96" s="145" t="str">
        <f>IF(AND(Tabla14[[#This Row],[Identifique el número, modo y fecha de los pagos relacionados]]="",Tabla14[[#This Row],[Nº de factura]]&lt;&gt;""),"1","2")</f>
        <v>2</v>
      </c>
      <c r="AA96" s="236" t="str">
        <f t="array" ref="AA96">IFERROR(IF(OR(AND('RELACIÓN DE GASTOS'!$B96="",'RELACIÓN DE GASTOS'!$C96&lt;&gt;""),AND('RELACIÓN DE GASTOS'!$C96="",'RELACIÓN DE GASTOS'!$B96&lt;&gt;"")),"Debe introducir un contrato y número de expediente registrado en la hoja RELACIÓN DE CONTRATOS; revise los datos introducidos",IF(_xlfn._xlws.FILTER('RELACIÓN DE CONTRATOS'!$N$23:$N$165,'RELACIÓN DE GASTOS'!$B96&amp;'RELACIÓN DE GASTOS'!$C96='RELACIÓN DE CONTRATOS'!$N$23:$N$165)=_xlfn.CONCAT(B96,C96),"")),"revise eleccion")</f>
        <v/>
      </c>
    </row>
    <row r="97" spans="2:27" ht="99.9" customHeight="1">
      <c r="B97" s="189"/>
      <c r="C97" s="190"/>
      <c r="D97" s="33"/>
      <c r="E97" s="33"/>
      <c r="F97" s="131" t="str">
        <f>IFERROR(VLOOKUP(E97,Listados2!$R$2:$S$647,2,0),"")</f>
        <v/>
      </c>
      <c r="G97" s="33"/>
      <c r="H97" s="124"/>
      <c r="I97" s="124"/>
      <c r="J97" s="124"/>
      <c r="K97" s="33"/>
      <c r="L97" s="33"/>
      <c r="M97" s="33"/>
      <c r="N97" s="29"/>
      <c r="O97" s="30"/>
      <c r="P97" s="30"/>
      <c r="Q97" s="30"/>
      <c r="R97" s="30"/>
      <c r="S97" s="30"/>
      <c r="T97" s="33"/>
      <c r="U97" s="33"/>
      <c r="Y97" s="145" t="str">
        <f>IF(AND(Tabla14[[#This Row],[Identifique el número, modo y fecha de los pagos relacionados]]="",Tabla14[[#This Row],[Nº de factura]]&lt;&gt;""),"1","2")</f>
        <v>2</v>
      </c>
      <c r="AA97" s="236" t="str">
        <f t="array" ref="AA97">IFERROR(IF(OR(AND('RELACIÓN DE GASTOS'!$B97="",'RELACIÓN DE GASTOS'!$C97&lt;&gt;""),AND('RELACIÓN DE GASTOS'!$C97="",'RELACIÓN DE GASTOS'!$B97&lt;&gt;"")),"Debe introducir un contrato y número de expediente registrado en la hoja RELACIÓN DE CONTRATOS; revise los datos introducidos",IF(_xlfn._xlws.FILTER('RELACIÓN DE CONTRATOS'!$N$23:$N$165,'RELACIÓN DE GASTOS'!$B97&amp;'RELACIÓN DE GASTOS'!$C97='RELACIÓN DE CONTRATOS'!$N$23:$N$165)=_xlfn.CONCAT(B97,C97),"")),"revise eleccion")</f>
        <v/>
      </c>
    </row>
    <row r="98" spans="2:27" ht="99.9" customHeight="1">
      <c r="B98" s="189"/>
      <c r="C98" s="190"/>
      <c r="D98" s="33"/>
      <c r="E98" s="33"/>
      <c r="F98" s="131" t="str">
        <f>IFERROR(VLOOKUP(E98,Listados2!$R$2:$S$647,2,0),"")</f>
        <v/>
      </c>
      <c r="G98" s="33"/>
      <c r="H98" s="124"/>
      <c r="I98" s="124"/>
      <c r="J98" s="124"/>
      <c r="K98" s="33"/>
      <c r="L98" s="33"/>
      <c r="M98" s="33"/>
      <c r="N98" s="29"/>
      <c r="O98" s="30"/>
      <c r="P98" s="30"/>
      <c r="Q98" s="30"/>
      <c r="R98" s="30"/>
      <c r="S98" s="30"/>
      <c r="T98" s="33"/>
      <c r="U98" s="33"/>
      <c r="Y98" s="145" t="str">
        <f>IF(AND(Tabla14[[#This Row],[Identifique el número, modo y fecha de los pagos relacionados]]="",Tabla14[[#This Row],[Nº de factura]]&lt;&gt;""),"1","2")</f>
        <v>2</v>
      </c>
      <c r="AA98" s="236" t="str">
        <f t="array" ref="AA98">IFERROR(IF(OR(AND('RELACIÓN DE GASTOS'!$B98="",'RELACIÓN DE GASTOS'!$C98&lt;&gt;""),AND('RELACIÓN DE GASTOS'!$C98="",'RELACIÓN DE GASTOS'!$B98&lt;&gt;"")),"Debe introducir un contrato y número de expediente registrado en la hoja RELACIÓN DE CONTRATOS; revise los datos introducidos",IF(_xlfn._xlws.FILTER('RELACIÓN DE CONTRATOS'!$N$23:$N$165,'RELACIÓN DE GASTOS'!$B98&amp;'RELACIÓN DE GASTOS'!$C98='RELACIÓN DE CONTRATOS'!$N$23:$N$165)=_xlfn.CONCAT(B98,C98),"")),"revise eleccion")</f>
        <v/>
      </c>
    </row>
    <row r="99" spans="2:27" ht="99.9" customHeight="1">
      <c r="B99" s="189"/>
      <c r="C99" s="190"/>
      <c r="D99" s="33"/>
      <c r="E99" s="33"/>
      <c r="F99" s="131" t="str">
        <f>IFERROR(VLOOKUP(E99,Listados2!$R$2:$S$647,2,0),"")</f>
        <v/>
      </c>
      <c r="G99" s="33"/>
      <c r="H99" s="124"/>
      <c r="I99" s="124"/>
      <c r="J99" s="124"/>
      <c r="K99" s="33"/>
      <c r="L99" s="33"/>
      <c r="M99" s="33"/>
      <c r="N99" s="29"/>
      <c r="O99" s="30"/>
      <c r="P99" s="30"/>
      <c r="Q99" s="30"/>
      <c r="R99" s="30"/>
      <c r="S99" s="30"/>
      <c r="T99" s="33"/>
      <c r="U99" s="33"/>
      <c r="Y99" s="145" t="str">
        <f>IF(AND(Tabla14[[#This Row],[Identifique el número, modo y fecha de los pagos relacionados]]="",Tabla14[[#This Row],[Nº de factura]]&lt;&gt;""),"1","2")</f>
        <v>2</v>
      </c>
      <c r="AA99" s="236" t="str">
        <f t="array" ref="AA99">IFERROR(IF(OR(AND('RELACIÓN DE GASTOS'!$B99="",'RELACIÓN DE GASTOS'!$C99&lt;&gt;""),AND('RELACIÓN DE GASTOS'!$C99="",'RELACIÓN DE GASTOS'!$B99&lt;&gt;"")),"Debe introducir un contrato y número de expediente registrado en la hoja RELACIÓN DE CONTRATOS; revise los datos introducidos",IF(_xlfn._xlws.FILTER('RELACIÓN DE CONTRATOS'!$N$23:$N$165,'RELACIÓN DE GASTOS'!$B99&amp;'RELACIÓN DE GASTOS'!$C99='RELACIÓN DE CONTRATOS'!$N$23:$N$165)=_xlfn.CONCAT(B99,C99),"")),"revise eleccion")</f>
        <v/>
      </c>
    </row>
    <row r="100" spans="2:27" ht="99.9" customHeight="1">
      <c r="B100" s="189"/>
      <c r="C100" s="190"/>
      <c r="D100" s="33"/>
      <c r="E100" s="33"/>
      <c r="F100" s="131" t="str">
        <f>IFERROR(VLOOKUP(E100,Listados2!$R$2:$S$647,2,0),"")</f>
        <v/>
      </c>
      <c r="G100" s="33"/>
      <c r="H100" s="124"/>
      <c r="I100" s="124"/>
      <c r="J100" s="124"/>
      <c r="K100" s="33"/>
      <c r="L100" s="33"/>
      <c r="M100" s="33"/>
      <c r="N100" s="29"/>
      <c r="O100" s="30"/>
      <c r="P100" s="30"/>
      <c r="Q100" s="30"/>
      <c r="R100" s="30"/>
      <c r="S100" s="30"/>
      <c r="T100" s="33"/>
      <c r="U100" s="33"/>
      <c r="Y100" s="145" t="str">
        <f>IF(AND(Tabla14[[#This Row],[Identifique el número, modo y fecha de los pagos relacionados]]="",Tabla14[[#This Row],[Nº de factura]]&lt;&gt;""),"1","2")</f>
        <v>2</v>
      </c>
      <c r="AA100" s="236" t="str">
        <f t="array" ref="AA100">IFERROR(IF(OR(AND('RELACIÓN DE GASTOS'!$B100="",'RELACIÓN DE GASTOS'!$C100&lt;&gt;""),AND('RELACIÓN DE GASTOS'!$C100="",'RELACIÓN DE GASTOS'!$B100&lt;&gt;"")),"Debe introducir un contrato y número de expediente registrado en la hoja RELACIÓN DE CONTRATOS; revise los datos introducidos",IF(_xlfn._xlws.FILTER('RELACIÓN DE CONTRATOS'!$N$23:$N$165,'RELACIÓN DE GASTOS'!$B100&amp;'RELACIÓN DE GASTOS'!$C100='RELACIÓN DE CONTRATOS'!$N$23:$N$165)=_xlfn.CONCAT(B100,C100),"")),"revise eleccion")</f>
        <v/>
      </c>
    </row>
    <row r="101" spans="2:27" ht="99.9" customHeight="1">
      <c r="B101" s="189"/>
      <c r="C101" s="190"/>
      <c r="D101" s="33"/>
      <c r="E101" s="33"/>
      <c r="F101" s="131" t="str">
        <f>IFERROR(VLOOKUP(E101,Listados2!$R$2:$S$647,2,0),"")</f>
        <v/>
      </c>
      <c r="G101" s="33"/>
      <c r="H101" s="124"/>
      <c r="I101" s="124"/>
      <c r="J101" s="124"/>
      <c r="K101" s="33"/>
      <c r="L101" s="33"/>
      <c r="M101" s="33"/>
      <c r="N101" s="29"/>
      <c r="O101" s="30"/>
      <c r="P101" s="30"/>
      <c r="Q101" s="30"/>
      <c r="R101" s="30"/>
      <c r="S101" s="30"/>
      <c r="T101" s="33"/>
      <c r="U101" s="33"/>
      <c r="Y101" s="145" t="str">
        <f>IF(AND(Tabla14[[#This Row],[Identifique el número, modo y fecha de los pagos relacionados]]="",Tabla14[[#This Row],[Nº de factura]]&lt;&gt;""),"1","2")</f>
        <v>2</v>
      </c>
      <c r="AA101" s="236" t="str">
        <f t="array" ref="AA101">IFERROR(IF(OR(AND('RELACIÓN DE GASTOS'!$B101="",'RELACIÓN DE GASTOS'!$C101&lt;&gt;""),AND('RELACIÓN DE GASTOS'!$C101="",'RELACIÓN DE GASTOS'!$B101&lt;&gt;"")),"Debe introducir un contrato y número de expediente registrado en la hoja RELACIÓN DE CONTRATOS; revise los datos introducidos",IF(_xlfn._xlws.FILTER('RELACIÓN DE CONTRATOS'!$N$23:$N$165,'RELACIÓN DE GASTOS'!$B101&amp;'RELACIÓN DE GASTOS'!$C101='RELACIÓN DE CONTRATOS'!$N$23:$N$165)=_xlfn.CONCAT(B101,C101),"")),"revise eleccion")</f>
        <v/>
      </c>
    </row>
    <row r="102" spans="2:27" ht="99.9" customHeight="1">
      <c r="B102" s="189"/>
      <c r="C102" s="190"/>
      <c r="D102" s="33"/>
      <c r="E102" s="33"/>
      <c r="F102" s="131" t="str">
        <f>IFERROR(VLOOKUP(E102,Listados2!$R$2:$S$647,2,0),"")</f>
        <v/>
      </c>
      <c r="G102" s="33"/>
      <c r="H102" s="124"/>
      <c r="I102" s="124"/>
      <c r="J102" s="124"/>
      <c r="K102" s="33"/>
      <c r="L102" s="33"/>
      <c r="M102" s="33"/>
      <c r="N102" s="29"/>
      <c r="O102" s="30"/>
      <c r="P102" s="30"/>
      <c r="Q102" s="30"/>
      <c r="R102" s="30"/>
      <c r="S102" s="30"/>
      <c r="T102" s="33"/>
      <c r="U102" s="33"/>
      <c r="Y102" s="145" t="str">
        <f>IF(AND(Tabla14[[#This Row],[Identifique el número, modo y fecha de los pagos relacionados]]="",Tabla14[[#This Row],[Nº de factura]]&lt;&gt;""),"1","2")</f>
        <v>2</v>
      </c>
      <c r="AA102" s="236" t="str">
        <f t="array" ref="AA102">IFERROR(IF(OR(AND('RELACIÓN DE GASTOS'!$B102="",'RELACIÓN DE GASTOS'!$C102&lt;&gt;""),AND('RELACIÓN DE GASTOS'!$C102="",'RELACIÓN DE GASTOS'!$B102&lt;&gt;"")),"Debe introducir un contrato y número de expediente registrado en la hoja RELACIÓN DE CONTRATOS; revise los datos introducidos",IF(_xlfn._xlws.FILTER('RELACIÓN DE CONTRATOS'!$N$23:$N$165,'RELACIÓN DE GASTOS'!$B102&amp;'RELACIÓN DE GASTOS'!$C102='RELACIÓN DE CONTRATOS'!$N$23:$N$165)=_xlfn.CONCAT(B102,C102),"")),"revise eleccion")</f>
        <v/>
      </c>
    </row>
    <row r="103" spans="2:27" ht="99.9" customHeight="1">
      <c r="B103" s="189"/>
      <c r="C103" s="190"/>
      <c r="D103" s="33"/>
      <c r="E103" s="33"/>
      <c r="F103" s="131" t="str">
        <f>IFERROR(VLOOKUP(E103,Listados2!$R$2:$S$647,2,0),"")</f>
        <v/>
      </c>
      <c r="G103" s="33"/>
      <c r="H103" s="124"/>
      <c r="I103" s="124"/>
      <c r="J103" s="124"/>
      <c r="K103" s="33"/>
      <c r="L103" s="33"/>
      <c r="M103" s="33"/>
      <c r="N103" s="29"/>
      <c r="O103" s="30"/>
      <c r="P103" s="30"/>
      <c r="Q103" s="30"/>
      <c r="R103" s="30"/>
      <c r="S103" s="30"/>
      <c r="T103" s="33"/>
      <c r="U103" s="33"/>
      <c r="Y103" s="145" t="str">
        <f>IF(AND(Tabla14[[#This Row],[Identifique el número, modo y fecha de los pagos relacionados]]="",Tabla14[[#This Row],[Nº de factura]]&lt;&gt;""),"1","2")</f>
        <v>2</v>
      </c>
      <c r="AA103" s="236" t="str">
        <f t="array" ref="AA103">IFERROR(IF(OR(AND('RELACIÓN DE GASTOS'!$B103="",'RELACIÓN DE GASTOS'!$C103&lt;&gt;""),AND('RELACIÓN DE GASTOS'!$C103="",'RELACIÓN DE GASTOS'!$B103&lt;&gt;"")),"Debe introducir un contrato y número de expediente registrado en la hoja RELACIÓN DE CONTRATOS; revise los datos introducidos",IF(_xlfn._xlws.FILTER('RELACIÓN DE CONTRATOS'!$N$23:$N$165,'RELACIÓN DE GASTOS'!$B103&amp;'RELACIÓN DE GASTOS'!$C103='RELACIÓN DE CONTRATOS'!$N$23:$N$165)=_xlfn.CONCAT(B103,C103),"")),"revise eleccion")</f>
        <v/>
      </c>
    </row>
    <row r="104" spans="2:27" ht="99.9" customHeight="1">
      <c r="B104" s="189"/>
      <c r="C104" s="190"/>
      <c r="D104" s="33"/>
      <c r="E104" s="33"/>
      <c r="F104" s="131" t="str">
        <f>IFERROR(VLOOKUP(E104,Listados2!$R$2:$S$647,2,0),"")</f>
        <v/>
      </c>
      <c r="G104" s="33"/>
      <c r="H104" s="124"/>
      <c r="I104" s="124"/>
      <c r="J104" s="124"/>
      <c r="K104" s="33"/>
      <c r="L104" s="33"/>
      <c r="M104" s="33"/>
      <c r="N104" s="29"/>
      <c r="O104" s="30"/>
      <c r="P104" s="30"/>
      <c r="Q104" s="30"/>
      <c r="R104" s="30"/>
      <c r="S104" s="30"/>
      <c r="T104" s="33"/>
      <c r="U104" s="33"/>
      <c r="Y104" s="145" t="str">
        <f>IF(AND(Tabla14[[#This Row],[Identifique el número, modo y fecha de los pagos relacionados]]="",Tabla14[[#This Row],[Nº de factura]]&lt;&gt;""),"1","2")</f>
        <v>2</v>
      </c>
      <c r="AA104" s="236" t="str">
        <f t="array" ref="AA104">IFERROR(IF(OR(AND('RELACIÓN DE GASTOS'!$B104="",'RELACIÓN DE GASTOS'!$C104&lt;&gt;""),AND('RELACIÓN DE GASTOS'!$C104="",'RELACIÓN DE GASTOS'!$B104&lt;&gt;"")),"Debe introducir un contrato y número de expediente registrado en la hoja RELACIÓN DE CONTRATOS; revise los datos introducidos",IF(_xlfn._xlws.FILTER('RELACIÓN DE CONTRATOS'!$N$23:$N$165,'RELACIÓN DE GASTOS'!$B104&amp;'RELACIÓN DE GASTOS'!$C104='RELACIÓN DE CONTRATOS'!$N$23:$N$165)=_xlfn.CONCAT(B104,C104),"")),"revise eleccion")</f>
        <v/>
      </c>
    </row>
    <row r="105" spans="2:27" ht="99.9" customHeight="1">
      <c r="B105" s="189"/>
      <c r="C105" s="190"/>
      <c r="D105" s="33"/>
      <c r="E105" s="33"/>
      <c r="F105" s="131" t="str">
        <f>IFERROR(VLOOKUP(E105,Listados2!$R$2:$S$647,2,0),"")</f>
        <v/>
      </c>
      <c r="G105" s="33"/>
      <c r="H105" s="124"/>
      <c r="I105" s="124"/>
      <c r="J105" s="124"/>
      <c r="K105" s="33"/>
      <c r="L105" s="33"/>
      <c r="M105" s="33"/>
      <c r="N105" s="29"/>
      <c r="O105" s="30"/>
      <c r="P105" s="30"/>
      <c r="Q105" s="30"/>
      <c r="R105" s="30"/>
      <c r="S105" s="30"/>
      <c r="T105" s="33"/>
      <c r="U105" s="33"/>
      <c r="Y105" s="145" t="str">
        <f>IF(AND(Tabla14[[#This Row],[Identifique el número, modo y fecha de los pagos relacionados]]="",Tabla14[[#This Row],[Nº de factura]]&lt;&gt;""),"1","2")</f>
        <v>2</v>
      </c>
      <c r="AA105" s="236" t="str">
        <f t="array" ref="AA105">IFERROR(IF(OR(AND('RELACIÓN DE GASTOS'!$B105="",'RELACIÓN DE GASTOS'!$C105&lt;&gt;""),AND('RELACIÓN DE GASTOS'!$C105="",'RELACIÓN DE GASTOS'!$B105&lt;&gt;"")),"Debe introducir un contrato y número de expediente registrado en la hoja RELACIÓN DE CONTRATOS; revise los datos introducidos",IF(_xlfn._xlws.FILTER('RELACIÓN DE CONTRATOS'!$N$23:$N$165,'RELACIÓN DE GASTOS'!$B105&amp;'RELACIÓN DE GASTOS'!$C105='RELACIÓN DE CONTRATOS'!$N$23:$N$165)=_xlfn.CONCAT(B105,C105),"")),"revise eleccion")</f>
        <v/>
      </c>
    </row>
    <row r="106" spans="2:27" ht="99.9" customHeight="1">
      <c r="B106" s="189"/>
      <c r="C106" s="190"/>
      <c r="D106" s="33"/>
      <c r="E106" s="33"/>
      <c r="F106" s="131" t="str">
        <f>IFERROR(VLOOKUP(E106,Listados2!$R$2:$S$647,2,0),"")</f>
        <v/>
      </c>
      <c r="G106" s="33"/>
      <c r="H106" s="124"/>
      <c r="I106" s="124"/>
      <c r="J106" s="124"/>
      <c r="K106" s="33"/>
      <c r="L106" s="33"/>
      <c r="M106" s="33"/>
      <c r="N106" s="29"/>
      <c r="O106" s="30"/>
      <c r="P106" s="30"/>
      <c r="Q106" s="30"/>
      <c r="R106" s="30"/>
      <c r="S106" s="30"/>
      <c r="T106" s="33"/>
      <c r="U106" s="33"/>
      <c r="Y106" s="145" t="str">
        <f>IF(AND(Tabla14[[#This Row],[Identifique el número, modo y fecha de los pagos relacionados]]="",Tabla14[[#This Row],[Nº de factura]]&lt;&gt;""),"1","2")</f>
        <v>2</v>
      </c>
      <c r="AA106" s="236" t="str">
        <f t="array" ref="AA106">IFERROR(IF(OR(AND('RELACIÓN DE GASTOS'!$B106="",'RELACIÓN DE GASTOS'!$C106&lt;&gt;""),AND('RELACIÓN DE GASTOS'!$C106="",'RELACIÓN DE GASTOS'!$B106&lt;&gt;"")),"Debe introducir un contrato y número de expediente registrado en la hoja RELACIÓN DE CONTRATOS; revise los datos introducidos",IF(_xlfn._xlws.FILTER('RELACIÓN DE CONTRATOS'!$N$23:$N$165,'RELACIÓN DE GASTOS'!$B106&amp;'RELACIÓN DE GASTOS'!$C106='RELACIÓN DE CONTRATOS'!$N$23:$N$165)=_xlfn.CONCAT(B106,C106),"")),"revise eleccion")</f>
        <v/>
      </c>
    </row>
    <row r="107" spans="2:27" ht="99.9" customHeight="1">
      <c r="B107" s="189"/>
      <c r="C107" s="190"/>
      <c r="D107" s="33"/>
      <c r="E107" s="33"/>
      <c r="F107" s="131" t="str">
        <f>IFERROR(VLOOKUP(E107,Listados2!$R$2:$S$647,2,0),"")</f>
        <v/>
      </c>
      <c r="G107" s="33"/>
      <c r="H107" s="124"/>
      <c r="I107" s="124"/>
      <c r="J107" s="124"/>
      <c r="K107" s="33"/>
      <c r="L107" s="33"/>
      <c r="M107" s="33"/>
      <c r="N107" s="29"/>
      <c r="O107" s="30"/>
      <c r="P107" s="30"/>
      <c r="Q107" s="30"/>
      <c r="R107" s="30"/>
      <c r="S107" s="30"/>
      <c r="T107" s="33"/>
      <c r="U107" s="33"/>
      <c r="Y107" s="145" t="str">
        <f>IF(AND(Tabla14[[#This Row],[Identifique el número, modo y fecha de los pagos relacionados]]="",Tabla14[[#This Row],[Nº de factura]]&lt;&gt;""),"1","2")</f>
        <v>2</v>
      </c>
      <c r="AA107" s="236" t="str">
        <f t="array" ref="AA107">IFERROR(IF(OR(AND('RELACIÓN DE GASTOS'!$B107="",'RELACIÓN DE GASTOS'!$C107&lt;&gt;""),AND('RELACIÓN DE GASTOS'!$C107="",'RELACIÓN DE GASTOS'!$B107&lt;&gt;"")),"Debe introducir un contrato y número de expediente registrado en la hoja RELACIÓN DE CONTRATOS; revise los datos introducidos",IF(_xlfn._xlws.FILTER('RELACIÓN DE CONTRATOS'!$N$23:$N$165,'RELACIÓN DE GASTOS'!$B107&amp;'RELACIÓN DE GASTOS'!$C107='RELACIÓN DE CONTRATOS'!$N$23:$N$165)=_xlfn.CONCAT(B107,C107),"")),"revise eleccion")</f>
        <v/>
      </c>
    </row>
    <row r="108" spans="2:27" ht="99.9" customHeight="1">
      <c r="B108" s="189"/>
      <c r="C108" s="190"/>
      <c r="D108" s="33"/>
      <c r="E108" s="33"/>
      <c r="F108" s="131" t="str">
        <f>IFERROR(VLOOKUP(E108,Listados2!$R$2:$S$647,2,0),"")</f>
        <v/>
      </c>
      <c r="G108" s="33"/>
      <c r="H108" s="124"/>
      <c r="I108" s="124"/>
      <c r="J108" s="124"/>
      <c r="K108" s="33"/>
      <c r="L108" s="33"/>
      <c r="M108" s="33"/>
      <c r="N108" s="29"/>
      <c r="O108" s="30"/>
      <c r="P108" s="30"/>
      <c r="Q108" s="30"/>
      <c r="R108" s="30"/>
      <c r="S108" s="30"/>
      <c r="T108" s="33"/>
      <c r="U108" s="33"/>
      <c r="Y108" s="145" t="str">
        <f>IF(AND(Tabla14[[#This Row],[Identifique el número, modo y fecha de los pagos relacionados]]="",Tabla14[[#This Row],[Nº de factura]]&lt;&gt;""),"1","2")</f>
        <v>2</v>
      </c>
      <c r="AA108" s="236" t="str">
        <f t="array" ref="AA108">IFERROR(IF(OR(AND('RELACIÓN DE GASTOS'!$B108="",'RELACIÓN DE GASTOS'!$C108&lt;&gt;""),AND('RELACIÓN DE GASTOS'!$C108="",'RELACIÓN DE GASTOS'!$B108&lt;&gt;"")),"Debe introducir un contrato y número de expediente registrado en la hoja RELACIÓN DE CONTRATOS; revise los datos introducidos",IF(_xlfn._xlws.FILTER('RELACIÓN DE CONTRATOS'!$N$23:$N$165,'RELACIÓN DE GASTOS'!$B108&amp;'RELACIÓN DE GASTOS'!$C108='RELACIÓN DE CONTRATOS'!$N$23:$N$165)=_xlfn.CONCAT(B108,C108),"")),"revise eleccion")</f>
        <v/>
      </c>
    </row>
    <row r="109" spans="2:27" ht="99.9" customHeight="1">
      <c r="B109" s="189"/>
      <c r="C109" s="190"/>
      <c r="D109" s="33"/>
      <c r="E109" s="33"/>
      <c r="F109" s="131" t="str">
        <f>IFERROR(VLOOKUP(E109,Listados2!$R$2:$S$647,2,0),"")</f>
        <v/>
      </c>
      <c r="G109" s="33"/>
      <c r="H109" s="124"/>
      <c r="I109" s="124"/>
      <c r="J109" s="124"/>
      <c r="K109" s="33"/>
      <c r="L109" s="33"/>
      <c r="M109" s="33"/>
      <c r="N109" s="29"/>
      <c r="O109" s="30"/>
      <c r="P109" s="30"/>
      <c r="Q109" s="30"/>
      <c r="R109" s="30"/>
      <c r="S109" s="30"/>
      <c r="T109" s="33"/>
      <c r="U109" s="33"/>
      <c r="Y109" s="145" t="str">
        <f>IF(AND(Tabla14[[#This Row],[Identifique el número, modo y fecha de los pagos relacionados]]="",Tabla14[[#This Row],[Nº de factura]]&lt;&gt;""),"1","2")</f>
        <v>2</v>
      </c>
      <c r="AA109" s="236" t="str">
        <f t="array" ref="AA109">IFERROR(IF(OR(AND('RELACIÓN DE GASTOS'!$B109="",'RELACIÓN DE GASTOS'!$C109&lt;&gt;""),AND('RELACIÓN DE GASTOS'!$C109="",'RELACIÓN DE GASTOS'!$B109&lt;&gt;"")),"Debe introducir un contrato y número de expediente registrado en la hoja RELACIÓN DE CONTRATOS; revise los datos introducidos",IF(_xlfn._xlws.FILTER('RELACIÓN DE CONTRATOS'!$N$23:$N$165,'RELACIÓN DE GASTOS'!$B109&amp;'RELACIÓN DE GASTOS'!$C109='RELACIÓN DE CONTRATOS'!$N$23:$N$165)=_xlfn.CONCAT(B109,C109),"")),"revise eleccion")</f>
        <v/>
      </c>
    </row>
    <row r="110" spans="2:27" ht="99.9" customHeight="1">
      <c r="B110" s="189"/>
      <c r="C110" s="190"/>
      <c r="D110" s="33"/>
      <c r="E110" s="33"/>
      <c r="F110" s="131" t="str">
        <f>IFERROR(VLOOKUP(E110,Listados2!$R$2:$S$647,2,0),"")</f>
        <v/>
      </c>
      <c r="G110" s="33"/>
      <c r="H110" s="124"/>
      <c r="I110" s="124"/>
      <c r="J110" s="124"/>
      <c r="K110" s="33"/>
      <c r="L110" s="33"/>
      <c r="M110" s="33"/>
      <c r="N110" s="29"/>
      <c r="O110" s="30"/>
      <c r="P110" s="30"/>
      <c r="Q110" s="30"/>
      <c r="R110" s="30"/>
      <c r="S110" s="30"/>
      <c r="T110" s="33"/>
      <c r="U110" s="33"/>
      <c r="Y110" s="145" t="str">
        <f>IF(AND(Tabla14[[#This Row],[Identifique el número, modo y fecha de los pagos relacionados]]="",Tabla14[[#This Row],[Nº de factura]]&lt;&gt;""),"1","2")</f>
        <v>2</v>
      </c>
      <c r="AA110" s="236" t="str">
        <f t="array" ref="AA110">IFERROR(IF(OR(AND('RELACIÓN DE GASTOS'!$B110="",'RELACIÓN DE GASTOS'!$C110&lt;&gt;""),AND('RELACIÓN DE GASTOS'!$C110="",'RELACIÓN DE GASTOS'!$B110&lt;&gt;"")),"Debe introducir un contrato y número de expediente registrado en la hoja RELACIÓN DE CONTRATOS; revise los datos introducidos",IF(_xlfn._xlws.FILTER('RELACIÓN DE CONTRATOS'!$N$23:$N$165,'RELACIÓN DE GASTOS'!$B110&amp;'RELACIÓN DE GASTOS'!$C110='RELACIÓN DE CONTRATOS'!$N$23:$N$165)=_xlfn.CONCAT(B110,C110),"")),"revise eleccion")</f>
        <v/>
      </c>
    </row>
    <row r="111" spans="2:27" ht="99.9" customHeight="1">
      <c r="B111" s="189"/>
      <c r="C111" s="190"/>
      <c r="D111" s="33"/>
      <c r="E111" s="33"/>
      <c r="F111" s="131" t="str">
        <f>IFERROR(VLOOKUP(E111,Listados2!$R$2:$S$647,2,0),"")</f>
        <v/>
      </c>
      <c r="G111" s="33"/>
      <c r="H111" s="124"/>
      <c r="I111" s="124"/>
      <c r="J111" s="124"/>
      <c r="K111" s="33"/>
      <c r="L111" s="33"/>
      <c r="M111" s="33"/>
      <c r="N111" s="29"/>
      <c r="O111" s="30"/>
      <c r="P111" s="30"/>
      <c r="Q111" s="30"/>
      <c r="R111" s="30"/>
      <c r="S111" s="30"/>
      <c r="T111" s="33"/>
      <c r="U111" s="33"/>
      <c r="Y111" s="145" t="str">
        <f>IF(AND(Tabla14[[#This Row],[Identifique el número, modo y fecha de los pagos relacionados]]="",Tabla14[[#This Row],[Nº de factura]]&lt;&gt;""),"1","2")</f>
        <v>2</v>
      </c>
      <c r="AA111" s="236" t="str">
        <f t="array" ref="AA111">IFERROR(IF(OR(AND('RELACIÓN DE GASTOS'!$B111="",'RELACIÓN DE GASTOS'!$C111&lt;&gt;""),AND('RELACIÓN DE GASTOS'!$C111="",'RELACIÓN DE GASTOS'!$B111&lt;&gt;"")),"Debe introducir un contrato y número de expediente registrado en la hoja RELACIÓN DE CONTRATOS; revise los datos introducidos",IF(_xlfn._xlws.FILTER('RELACIÓN DE CONTRATOS'!$N$23:$N$165,'RELACIÓN DE GASTOS'!$B111&amp;'RELACIÓN DE GASTOS'!$C111='RELACIÓN DE CONTRATOS'!$N$23:$N$165)=_xlfn.CONCAT(B111,C111),"")),"revise eleccion")</f>
        <v/>
      </c>
    </row>
    <row r="112" spans="2:27" ht="99.9" customHeight="1">
      <c r="B112" s="189"/>
      <c r="C112" s="190"/>
      <c r="D112" s="33"/>
      <c r="E112" s="33"/>
      <c r="F112" s="131" t="str">
        <f>IFERROR(VLOOKUP(E112,Listados2!$R$2:$S$647,2,0),"")</f>
        <v/>
      </c>
      <c r="G112" s="33"/>
      <c r="H112" s="124"/>
      <c r="I112" s="124"/>
      <c r="J112" s="124"/>
      <c r="K112" s="33"/>
      <c r="L112" s="33"/>
      <c r="M112" s="33"/>
      <c r="N112" s="29"/>
      <c r="O112" s="30"/>
      <c r="P112" s="30"/>
      <c r="Q112" s="30"/>
      <c r="R112" s="30"/>
      <c r="S112" s="30"/>
      <c r="T112" s="33"/>
      <c r="U112" s="33"/>
      <c r="Y112" s="145" t="str">
        <f>IF(AND(Tabla14[[#This Row],[Identifique el número, modo y fecha de los pagos relacionados]]="",Tabla14[[#This Row],[Nº de factura]]&lt;&gt;""),"1","2")</f>
        <v>2</v>
      </c>
      <c r="AA112" s="236" t="str">
        <f t="array" ref="AA112">IFERROR(IF(OR(AND('RELACIÓN DE GASTOS'!$B112="",'RELACIÓN DE GASTOS'!$C112&lt;&gt;""),AND('RELACIÓN DE GASTOS'!$C112="",'RELACIÓN DE GASTOS'!$B112&lt;&gt;"")),"Debe introducir un contrato y número de expediente registrado en la hoja RELACIÓN DE CONTRATOS; revise los datos introducidos",IF(_xlfn._xlws.FILTER('RELACIÓN DE CONTRATOS'!$N$23:$N$165,'RELACIÓN DE GASTOS'!$B112&amp;'RELACIÓN DE GASTOS'!$C112='RELACIÓN DE CONTRATOS'!$N$23:$N$165)=_xlfn.CONCAT(B112,C112),"")),"revise eleccion")</f>
        <v/>
      </c>
    </row>
    <row r="113" spans="2:27" ht="99.9" customHeight="1">
      <c r="B113" s="189"/>
      <c r="C113" s="190"/>
      <c r="D113" s="33"/>
      <c r="E113" s="33"/>
      <c r="F113" s="131" t="str">
        <f>IFERROR(VLOOKUP(E113,Listados2!$R$2:$S$647,2,0),"")</f>
        <v/>
      </c>
      <c r="G113" s="33"/>
      <c r="H113" s="124"/>
      <c r="I113" s="124"/>
      <c r="J113" s="124"/>
      <c r="K113" s="33"/>
      <c r="L113" s="33"/>
      <c r="M113" s="33"/>
      <c r="N113" s="29"/>
      <c r="O113" s="30"/>
      <c r="P113" s="30"/>
      <c r="Q113" s="30"/>
      <c r="R113" s="30"/>
      <c r="S113" s="30"/>
      <c r="T113" s="33"/>
      <c r="U113" s="33"/>
      <c r="Y113" s="145" t="str">
        <f>IF(AND(Tabla14[[#This Row],[Identifique el número, modo y fecha de los pagos relacionados]]="",Tabla14[[#This Row],[Nº de factura]]&lt;&gt;""),"1","2")</f>
        <v>2</v>
      </c>
      <c r="AA113" s="236" t="str">
        <f t="array" ref="AA113">IFERROR(IF(OR(AND('RELACIÓN DE GASTOS'!$B113="",'RELACIÓN DE GASTOS'!$C113&lt;&gt;""),AND('RELACIÓN DE GASTOS'!$C113="",'RELACIÓN DE GASTOS'!$B113&lt;&gt;"")),"Debe introducir un contrato y número de expediente registrado en la hoja RELACIÓN DE CONTRATOS; revise los datos introducidos",IF(_xlfn._xlws.FILTER('RELACIÓN DE CONTRATOS'!$N$23:$N$165,'RELACIÓN DE GASTOS'!$B113&amp;'RELACIÓN DE GASTOS'!$C113='RELACIÓN DE CONTRATOS'!$N$23:$N$165)=_xlfn.CONCAT(B113,C113),"")),"revise eleccion")</f>
        <v/>
      </c>
    </row>
    <row r="114" spans="2:27" ht="99.9" customHeight="1">
      <c r="B114" s="189"/>
      <c r="C114" s="190"/>
      <c r="D114" s="33"/>
      <c r="E114" s="33"/>
      <c r="F114" s="131" t="str">
        <f>IFERROR(VLOOKUP(E114,Listados2!$R$2:$S$647,2,0),"")</f>
        <v/>
      </c>
      <c r="G114" s="33"/>
      <c r="H114" s="124"/>
      <c r="I114" s="124"/>
      <c r="J114" s="124"/>
      <c r="K114" s="33"/>
      <c r="L114" s="33"/>
      <c r="M114" s="33"/>
      <c r="N114" s="29"/>
      <c r="O114" s="30"/>
      <c r="P114" s="30"/>
      <c r="Q114" s="30"/>
      <c r="R114" s="30"/>
      <c r="S114" s="30"/>
      <c r="T114" s="33"/>
      <c r="U114" s="33"/>
      <c r="Y114" s="145" t="str">
        <f>IF(AND(Tabla14[[#This Row],[Identifique el número, modo y fecha de los pagos relacionados]]="",Tabla14[[#This Row],[Nº de factura]]&lt;&gt;""),"1","2")</f>
        <v>2</v>
      </c>
      <c r="AA114" s="236" t="str">
        <f t="array" ref="AA114">IFERROR(IF(OR(AND('RELACIÓN DE GASTOS'!$B114="",'RELACIÓN DE GASTOS'!$C114&lt;&gt;""),AND('RELACIÓN DE GASTOS'!$C114="",'RELACIÓN DE GASTOS'!$B114&lt;&gt;"")),"Debe introducir un contrato y número de expediente registrado en la hoja RELACIÓN DE CONTRATOS; revise los datos introducidos",IF(_xlfn._xlws.FILTER('RELACIÓN DE CONTRATOS'!$N$23:$N$165,'RELACIÓN DE GASTOS'!$B114&amp;'RELACIÓN DE GASTOS'!$C114='RELACIÓN DE CONTRATOS'!$N$23:$N$165)=_xlfn.CONCAT(B114,C114),"")),"revise eleccion")</f>
        <v/>
      </c>
    </row>
    <row r="115" spans="2:27" ht="99.9" customHeight="1">
      <c r="B115" s="189"/>
      <c r="C115" s="190"/>
      <c r="D115" s="33"/>
      <c r="E115" s="33"/>
      <c r="F115" s="131" t="str">
        <f>IFERROR(VLOOKUP(E115,Listados2!$R$2:$S$647,2,0),"")</f>
        <v/>
      </c>
      <c r="G115" s="33"/>
      <c r="H115" s="124"/>
      <c r="I115" s="124"/>
      <c r="J115" s="124"/>
      <c r="K115" s="33"/>
      <c r="L115" s="33"/>
      <c r="M115" s="33"/>
      <c r="N115" s="29"/>
      <c r="O115" s="30"/>
      <c r="P115" s="30"/>
      <c r="Q115" s="30"/>
      <c r="R115" s="30"/>
      <c r="S115" s="30"/>
      <c r="T115" s="33"/>
      <c r="U115" s="33"/>
      <c r="Y115" s="145" t="str">
        <f>IF(AND(Tabla14[[#This Row],[Identifique el número, modo y fecha de los pagos relacionados]]="",Tabla14[[#This Row],[Nº de factura]]&lt;&gt;""),"1","2")</f>
        <v>2</v>
      </c>
      <c r="AA115" s="236" t="str">
        <f t="array" ref="AA115">IFERROR(IF(OR(AND('RELACIÓN DE GASTOS'!$B115="",'RELACIÓN DE GASTOS'!$C115&lt;&gt;""),AND('RELACIÓN DE GASTOS'!$C115="",'RELACIÓN DE GASTOS'!$B115&lt;&gt;"")),"Debe introducir un contrato y número de expediente registrado en la hoja RELACIÓN DE CONTRATOS; revise los datos introducidos",IF(_xlfn._xlws.FILTER('RELACIÓN DE CONTRATOS'!$N$23:$N$165,'RELACIÓN DE GASTOS'!$B115&amp;'RELACIÓN DE GASTOS'!$C115='RELACIÓN DE CONTRATOS'!$N$23:$N$165)=_xlfn.CONCAT(B115,C115),"")),"revise eleccion")</f>
        <v/>
      </c>
    </row>
    <row r="116" spans="2:27" ht="99.9" customHeight="1">
      <c r="B116" s="189"/>
      <c r="C116" s="190"/>
      <c r="D116" s="33"/>
      <c r="E116" s="33"/>
      <c r="F116" s="131" t="str">
        <f>IFERROR(VLOOKUP(E116,Listados2!$R$2:$S$647,2,0),"")</f>
        <v/>
      </c>
      <c r="G116" s="33"/>
      <c r="H116" s="124"/>
      <c r="I116" s="124"/>
      <c r="J116" s="124"/>
      <c r="K116" s="33"/>
      <c r="L116" s="33"/>
      <c r="M116" s="33"/>
      <c r="N116" s="29"/>
      <c r="O116" s="30"/>
      <c r="P116" s="30"/>
      <c r="Q116" s="30"/>
      <c r="R116" s="30"/>
      <c r="S116" s="30"/>
      <c r="T116" s="33"/>
      <c r="U116" s="33"/>
      <c r="Y116" s="145" t="str">
        <f>IF(AND(Tabla14[[#This Row],[Identifique el número, modo y fecha de los pagos relacionados]]="",Tabla14[[#This Row],[Nº de factura]]&lt;&gt;""),"1","2")</f>
        <v>2</v>
      </c>
      <c r="AA116" s="236" t="str">
        <f t="array" ref="AA116">IFERROR(IF(OR(AND('RELACIÓN DE GASTOS'!$B116="",'RELACIÓN DE GASTOS'!$C116&lt;&gt;""),AND('RELACIÓN DE GASTOS'!$C116="",'RELACIÓN DE GASTOS'!$B116&lt;&gt;"")),"Debe introducir un contrato y número de expediente registrado en la hoja RELACIÓN DE CONTRATOS; revise los datos introducidos",IF(_xlfn._xlws.FILTER('RELACIÓN DE CONTRATOS'!$N$23:$N$165,'RELACIÓN DE GASTOS'!$B116&amp;'RELACIÓN DE GASTOS'!$C116='RELACIÓN DE CONTRATOS'!$N$23:$N$165)=_xlfn.CONCAT(B116,C116),"")),"revise eleccion")</f>
        <v/>
      </c>
    </row>
    <row r="117" spans="2:27" ht="99.9" customHeight="1">
      <c r="B117" s="189"/>
      <c r="C117" s="190"/>
      <c r="D117" s="33"/>
      <c r="E117" s="33"/>
      <c r="F117" s="131" t="str">
        <f>IFERROR(VLOOKUP(E117,Listados2!$R$2:$S$647,2,0),"")</f>
        <v/>
      </c>
      <c r="G117" s="33"/>
      <c r="H117" s="124"/>
      <c r="I117" s="124"/>
      <c r="J117" s="124"/>
      <c r="K117" s="33"/>
      <c r="L117" s="33"/>
      <c r="M117" s="33"/>
      <c r="N117" s="29"/>
      <c r="O117" s="30"/>
      <c r="P117" s="30"/>
      <c r="Q117" s="30"/>
      <c r="R117" s="30"/>
      <c r="S117" s="30"/>
      <c r="T117" s="33"/>
      <c r="U117" s="33"/>
      <c r="Y117" s="145" t="str">
        <f>IF(AND(Tabla14[[#This Row],[Identifique el número, modo y fecha de los pagos relacionados]]="",Tabla14[[#This Row],[Nº de factura]]&lt;&gt;""),"1","2")</f>
        <v>2</v>
      </c>
      <c r="AA117" s="236" t="str">
        <f t="array" ref="AA117">IFERROR(IF(OR(AND('RELACIÓN DE GASTOS'!$B117="",'RELACIÓN DE GASTOS'!$C117&lt;&gt;""),AND('RELACIÓN DE GASTOS'!$C117="",'RELACIÓN DE GASTOS'!$B117&lt;&gt;"")),"Debe introducir un contrato y número de expediente registrado en la hoja RELACIÓN DE CONTRATOS; revise los datos introducidos",IF(_xlfn._xlws.FILTER('RELACIÓN DE CONTRATOS'!$N$23:$N$165,'RELACIÓN DE GASTOS'!$B117&amp;'RELACIÓN DE GASTOS'!$C117='RELACIÓN DE CONTRATOS'!$N$23:$N$165)=_xlfn.CONCAT(B117,C117),"")),"revise eleccion")</f>
        <v/>
      </c>
    </row>
    <row r="118" spans="2:27" ht="99.9" customHeight="1">
      <c r="B118" s="189"/>
      <c r="C118" s="190"/>
      <c r="D118" s="33"/>
      <c r="E118" s="33"/>
      <c r="F118" s="131" t="str">
        <f>IFERROR(VLOOKUP(E118,Listados2!$R$2:$S$647,2,0),"")</f>
        <v/>
      </c>
      <c r="G118" s="33"/>
      <c r="H118" s="124"/>
      <c r="I118" s="124"/>
      <c r="J118" s="124"/>
      <c r="K118" s="33"/>
      <c r="L118" s="33"/>
      <c r="M118" s="33"/>
      <c r="N118" s="29"/>
      <c r="O118" s="30"/>
      <c r="P118" s="30"/>
      <c r="Q118" s="30"/>
      <c r="R118" s="30"/>
      <c r="S118" s="30"/>
      <c r="T118" s="33"/>
      <c r="U118" s="33"/>
      <c r="Y118" s="145" t="str">
        <f>IF(AND(Tabla14[[#This Row],[Identifique el número, modo y fecha de los pagos relacionados]]="",Tabla14[[#This Row],[Nº de factura]]&lt;&gt;""),"1","2")</f>
        <v>2</v>
      </c>
      <c r="AA118" s="236" t="str">
        <f t="array" ref="AA118">IFERROR(IF(OR(AND('RELACIÓN DE GASTOS'!$B118="",'RELACIÓN DE GASTOS'!$C118&lt;&gt;""),AND('RELACIÓN DE GASTOS'!$C118="",'RELACIÓN DE GASTOS'!$B118&lt;&gt;"")),"Debe introducir un contrato y número de expediente registrado en la hoja RELACIÓN DE CONTRATOS; revise los datos introducidos",IF(_xlfn._xlws.FILTER('RELACIÓN DE CONTRATOS'!$N$23:$N$165,'RELACIÓN DE GASTOS'!$B118&amp;'RELACIÓN DE GASTOS'!$C118='RELACIÓN DE CONTRATOS'!$N$23:$N$165)=_xlfn.CONCAT(B118,C118),"")),"revise eleccion")</f>
        <v/>
      </c>
    </row>
    <row r="119" spans="2:27" ht="99.9" customHeight="1">
      <c r="B119" s="189"/>
      <c r="C119" s="190"/>
      <c r="D119" s="33"/>
      <c r="E119" s="33"/>
      <c r="F119" s="131" t="str">
        <f>IFERROR(VLOOKUP(E119,Listados2!$R$2:$S$647,2,0),"")</f>
        <v/>
      </c>
      <c r="G119" s="33"/>
      <c r="H119" s="124"/>
      <c r="I119" s="124"/>
      <c r="J119" s="124"/>
      <c r="K119" s="33"/>
      <c r="L119" s="33"/>
      <c r="M119" s="33"/>
      <c r="N119" s="29"/>
      <c r="O119" s="30"/>
      <c r="P119" s="30"/>
      <c r="Q119" s="30"/>
      <c r="R119" s="30"/>
      <c r="S119" s="30"/>
      <c r="T119" s="33"/>
      <c r="U119" s="33"/>
      <c r="Y119" s="145" t="str">
        <f>IF(AND(Tabla14[[#This Row],[Identifique el número, modo y fecha de los pagos relacionados]]="",Tabla14[[#This Row],[Nº de factura]]&lt;&gt;""),"1","2")</f>
        <v>2</v>
      </c>
      <c r="AA119" s="236" t="str">
        <f t="array" ref="AA119">IFERROR(IF(OR(AND('RELACIÓN DE GASTOS'!$B119="",'RELACIÓN DE GASTOS'!$C119&lt;&gt;""),AND('RELACIÓN DE GASTOS'!$C119="",'RELACIÓN DE GASTOS'!$B119&lt;&gt;"")),"Debe introducir un contrato y número de expediente registrado en la hoja RELACIÓN DE CONTRATOS; revise los datos introducidos",IF(_xlfn._xlws.FILTER('RELACIÓN DE CONTRATOS'!$N$23:$N$165,'RELACIÓN DE GASTOS'!$B119&amp;'RELACIÓN DE GASTOS'!$C119='RELACIÓN DE CONTRATOS'!$N$23:$N$165)=_xlfn.CONCAT(B119,C119),"")),"revise eleccion")</f>
        <v/>
      </c>
    </row>
    <row r="120" spans="2:27" ht="99.9" customHeight="1">
      <c r="B120" s="189"/>
      <c r="C120" s="190"/>
      <c r="D120" s="33"/>
      <c r="E120" s="33"/>
      <c r="F120" s="131" t="str">
        <f>IFERROR(VLOOKUP(E120,Listados2!$R$2:$S$647,2,0),"")</f>
        <v/>
      </c>
      <c r="G120" s="33"/>
      <c r="H120" s="124"/>
      <c r="I120" s="124"/>
      <c r="J120" s="124"/>
      <c r="K120" s="33"/>
      <c r="L120" s="33"/>
      <c r="M120" s="33"/>
      <c r="N120" s="29"/>
      <c r="O120" s="30"/>
      <c r="P120" s="30"/>
      <c r="Q120" s="30"/>
      <c r="R120" s="30"/>
      <c r="S120" s="30"/>
      <c r="T120" s="33"/>
      <c r="U120" s="33"/>
      <c r="Y120" s="145" t="str">
        <f>IF(AND(Tabla14[[#This Row],[Identifique el número, modo y fecha de los pagos relacionados]]="",Tabla14[[#This Row],[Nº de factura]]&lt;&gt;""),"1","2")</f>
        <v>2</v>
      </c>
      <c r="AA120" s="236" t="str">
        <f t="array" ref="AA120">IFERROR(IF(OR(AND('RELACIÓN DE GASTOS'!$B120="",'RELACIÓN DE GASTOS'!$C120&lt;&gt;""),AND('RELACIÓN DE GASTOS'!$C120="",'RELACIÓN DE GASTOS'!$B120&lt;&gt;"")),"Debe introducir un contrato y número de expediente registrado en la hoja RELACIÓN DE CONTRATOS; revise los datos introducidos",IF(_xlfn._xlws.FILTER('RELACIÓN DE CONTRATOS'!$N$23:$N$165,'RELACIÓN DE GASTOS'!$B120&amp;'RELACIÓN DE GASTOS'!$C120='RELACIÓN DE CONTRATOS'!$N$23:$N$165)=_xlfn.CONCAT(B120,C120),"")),"revise eleccion")</f>
        <v/>
      </c>
    </row>
    <row r="121" spans="2:27" ht="99.9" customHeight="1">
      <c r="B121" s="189"/>
      <c r="C121" s="190"/>
      <c r="D121" s="33"/>
      <c r="E121" s="33"/>
      <c r="F121" s="131" t="str">
        <f>IFERROR(VLOOKUP(E121,Listados2!$R$2:$S$647,2,0),"")</f>
        <v/>
      </c>
      <c r="G121" s="33"/>
      <c r="H121" s="124"/>
      <c r="I121" s="124"/>
      <c r="J121" s="124"/>
      <c r="K121" s="33"/>
      <c r="L121" s="33"/>
      <c r="M121" s="33"/>
      <c r="N121" s="29"/>
      <c r="O121" s="30"/>
      <c r="P121" s="30"/>
      <c r="Q121" s="30"/>
      <c r="R121" s="30"/>
      <c r="S121" s="30"/>
      <c r="T121" s="33"/>
      <c r="U121" s="33"/>
      <c r="Y121" s="145" t="str">
        <f>IF(AND(Tabla14[[#This Row],[Identifique el número, modo y fecha de los pagos relacionados]]="",Tabla14[[#This Row],[Nº de factura]]&lt;&gt;""),"1","2")</f>
        <v>2</v>
      </c>
      <c r="AA121" s="236" t="str">
        <f t="array" ref="AA121">IFERROR(IF(OR(AND('RELACIÓN DE GASTOS'!$B121="",'RELACIÓN DE GASTOS'!$C121&lt;&gt;""),AND('RELACIÓN DE GASTOS'!$C121="",'RELACIÓN DE GASTOS'!$B121&lt;&gt;"")),"Debe introducir un contrato y número de expediente registrado en la hoja RELACIÓN DE CONTRATOS; revise los datos introducidos",IF(_xlfn._xlws.FILTER('RELACIÓN DE CONTRATOS'!$N$23:$N$165,'RELACIÓN DE GASTOS'!$B121&amp;'RELACIÓN DE GASTOS'!$C121='RELACIÓN DE CONTRATOS'!$N$23:$N$165)=_xlfn.CONCAT(B121,C121),"")),"revise eleccion")</f>
        <v/>
      </c>
    </row>
    <row r="122" spans="2:27" ht="99.9" customHeight="1">
      <c r="B122" s="189"/>
      <c r="C122" s="190"/>
      <c r="D122" s="33"/>
      <c r="E122" s="33"/>
      <c r="F122" s="131" t="str">
        <f>IFERROR(VLOOKUP(E122,Listados2!$R$2:$S$647,2,0),"")</f>
        <v/>
      </c>
      <c r="G122" s="33"/>
      <c r="H122" s="124"/>
      <c r="I122" s="124"/>
      <c r="J122" s="124"/>
      <c r="K122" s="33"/>
      <c r="L122" s="33"/>
      <c r="M122" s="33"/>
      <c r="N122" s="29"/>
      <c r="O122" s="30"/>
      <c r="P122" s="30"/>
      <c r="Q122" s="30"/>
      <c r="R122" s="30"/>
      <c r="S122" s="30"/>
      <c r="T122" s="33"/>
      <c r="U122" s="33"/>
      <c r="Y122" s="145" t="str">
        <f>IF(AND(Tabla14[[#This Row],[Identifique el número, modo y fecha de los pagos relacionados]]="",Tabla14[[#This Row],[Nº de factura]]&lt;&gt;""),"1","2")</f>
        <v>2</v>
      </c>
      <c r="AA122" s="236" t="str">
        <f t="array" ref="AA122">IFERROR(IF(OR(AND('RELACIÓN DE GASTOS'!$B122="",'RELACIÓN DE GASTOS'!$C122&lt;&gt;""),AND('RELACIÓN DE GASTOS'!$C122="",'RELACIÓN DE GASTOS'!$B122&lt;&gt;"")),"Debe introducir un contrato y número de expediente registrado en la hoja RELACIÓN DE CONTRATOS; revise los datos introducidos",IF(_xlfn._xlws.FILTER('RELACIÓN DE CONTRATOS'!$N$23:$N$165,'RELACIÓN DE GASTOS'!$B122&amp;'RELACIÓN DE GASTOS'!$C122='RELACIÓN DE CONTRATOS'!$N$23:$N$165)=_xlfn.CONCAT(B122,C122),"")),"revise eleccion")</f>
        <v/>
      </c>
    </row>
    <row r="123" spans="2:27" ht="99.9" customHeight="1">
      <c r="B123" s="189"/>
      <c r="C123" s="190"/>
      <c r="D123" s="33"/>
      <c r="E123" s="33"/>
      <c r="F123" s="131" t="str">
        <f>IFERROR(VLOOKUP(E123,Listados2!$R$2:$S$647,2,0),"")</f>
        <v/>
      </c>
      <c r="G123" s="33"/>
      <c r="H123" s="124"/>
      <c r="I123" s="124"/>
      <c r="J123" s="124"/>
      <c r="K123" s="33"/>
      <c r="L123" s="33"/>
      <c r="M123" s="33"/>
      <c r="N123" s="29"/>
      <c r="O123" s="30"/>
      <c r="P123" s="30"/>
      <c r="Q123" s="30"/>
      <c r="R123" s="30"/>
      <c r="S123" s="30"/>
      <c r="T123" s="33"/>
      <c r="U123" s="33"/>
      <c r="Y123" s="145" t="str">
        <f>IF(AND(Tabla14[[#This Row],[Identifique el número, modo y fecha de los pagos relacionados]]="",Tabla14[[#This Row],[Nº de factura]]&lt;&gt;""),"1","2")</f>
        <v>2</v>
      </c>
      <c r="AA123" s="236" t="str">
        <f t="array" ref="AA123">IFERROR(IF(OR(AND('RELACIÓN DE GASTOS'!$B123="",'RELACIÓN DE GASTOS'!$C123&lt;&gt;""),AND('RELACIÓN DE GASTOS'!$C123="",'RELACIÓN DE GASTOS'!$B123&lt;&gt;"")),"Debe introducir un contrato y número de expediente registrado en la hoja RELACIÓN DE CONTRATOS; revise los datos introducidos",IF(_xlfn._xlws.FILTER('RELACIÓN DE CONTRATOS'!$N$23:$N$165,'RELACIÓN DE GASTOS'!$B123&amp;'RELACIÓN DE GASTOS'!$C123='RELACIÓN DE CONTRATOS'!$N$23:$N$165)=_xlfn.CONCAT(B123,C123),"")),"revise eleccion")</f>
        <v/>
      </c>
    </row>
    <row r="124" spans="2:27" ht="99.9" customHeight="1">
      <c r="B124" s="189"/>
      <c r="C124" s="190"/>
      <c r="D124" s="33"/>
      <c r="E124" s="33"/>
      <c r="F124" s="131" t="str">
        <f>IFERROR(VLOOKUP(E124,Listados2!$R$2:$S$647,2,0),"")</f>
        <v/>
      </c>
      <c r="G124" s="33"/>
      <c r="H124" s="124"/>
      <c r="I124" s="124"/>
      <c r="J124" s="124"/>
      <c r="K124" s="33"/>
      <c r="L124" s="33"/>
      <c r="M124" s="33"/>
      <c r="N124" s="29"/>
      <c r="O124" s="30"/>
      <c r="P124" s="30"/>
      <c r="Q124" s="30"/>
      <c r="R124" s="30"/>
      <c r="S124" s="30"/>
      <c r="T124" s="33"/>
      <c r="U124" s="33"/>
      <c r="Y124" s="145" t="str">
        <f>IF(AND(Tabla14[[#This Row],[Identifique el número, modo y fecha de los pagos relacionados]]="",Tabla14[[#This Row],[Nº de factura]]&lt;&gt;""),"1","2")</f>
        <v>2</v>
      </c>
      <c r="AA124" s="236" t="str">
        <f t="array" ref="AA124">IFERROR(IF(OR(AND('RELACIÓN DE GASTOS'!$B124="",'RELACIÓN DE GASTOS'!$C124&lt;&gt;""),AND('RELACIÓN DE GASTOS'!$C124="",'RELACIÓN DE GASTOS'!$B124&lt;&gt;"")),"Debe introducir un contrato y número de expediente registrado en la hoja RELACIÓN DE CONTRATOS; revise los datos introducidos",IF(_xlfn._xlws.FILTER('RELACIÓN DE CONTRATOS'!$N$23:$N$165,'RELACIÓN DE GASTOS'!$B124&amp;'RELACIÓN DE GASTOS'!$C124='RELACIÓN DE CONTRATOS'!$N$23:$N$165)=_xlfn.CONCAT(B124,C124),"")),"revise eleccion")</f>
        <v/>
      </c>
    </row>
    <row r="125" spans="2:27" ht="99.9" customHeight="1">
      <c r="B125" s="189"/>
      <c r="C125" s="190"/>
      <c r="D125" s="33"/>
      <c r="E125" s="33"/>
      <c r="F125" s="131" t="str">
        <f>IFERROR(VLOOKUP(E125,Listados2!$R$2:$S$647,2,0),"")</f>
        <v/>
      </c>
      <c r="G125" s="33"/>
      <c r="H125" s="124"/>
      <c r="I125" s="124"/>
      <c r="J125" s="124"/>
      <c r="K125" s="33"/>
      <c r="L125" s="33"/>
      <c r="M125" s="33"/>
      <c r="N125" s="29"/>
      <c r="O125" s="30"/>
      <c r="P125" s="30"/>
      <c r="Q125" s="30"/>
      <c r="R125" s="30"/>
      <c r="S125" s="30"/>
      <c r="T125" s="33"/>
      <c r="U125" s="33"/>
      <c r="Y125" s="145" t="str">
        <f>IF(AND(Tabla14[[#This Row],[Identifique el número, modo y fecha de los pagos relacionados]]="",Tabla14[[#This Row],[Nº de factura]]&lt;&gt;""),"1","2")</f>
        <v>2</v>
      </c>
      <c r="AA125" s="236" t="str">
        <f t="array" ref="AA125">IFERROR(IF(OR(AND('RELACIÓN DE GASTOS'!$B125="",'RELACIÓN DE GASTOS'!$C125&lt;&gt;""),AND('RELACIÓN DE GASTOS'!$C125="",'RELACIÓN DE GASTOS'!$B125&lt;&gt;"")),"Debe introducir un contrato y número de expediente registrado en la hoja RELACIÓN DE CONTRATOS; revise los datos introducidos",IF(_xlfn._xlws.FILTER('RELACIÓN DE CONTRATOS'!$N$23:$N$165,'RELACIÓN DE GASTOS'!$B125&amp;'RELACIÓN DE GASTOS'!$C125='RELACIÓN DE CONTRATOS'!$N$23:$N$165)=_xlfn.CONCAT(B125,C125),"")),"revise eleccion")</f>
        <v/>
      </c>
    </row>
    <row r="126" spans="2:27" ht="99.9" customHeight="1">
      <c r="B126" s="189"/>
      <c r="C126" s="190"/>
      <c r="D126" s="33"/>
      <c r="E126" s="33"/>
      <c r="F126" s="131" t="str">
        <f>IFERROR(VLOOKUP(E126,Listados2!$R$2:$S$647,2,0),"")</f>
        <v/>
      </c>
      <c r="G126" s="33"/>
      <c r="H126" s="124"/>
      <c r="I126" s="124"/>
      <c r="J126" s="124"/>
      <c r="K126" s="33"/>
      <c r="L126" s="33"/>
      <c r="M126" s="33"/>
      <c r="N126" s="29"/>
      <c r="O126" s="30"/>
      <c r="P126" s="30"/>
      <c r="Q126" s="30"/>
      <c r="R126" s="30"/>
      <c r="S126" s="30"/>
      <c r="T126" s="33"/>
      <c r="U126" s="33"/>
      <c r="Y126" s="145" t="str">
        <f>IF(AND(Tabla14[[#This Row],[Identifique el número, modo y fecha de los pagos relacionados]]="",Tabla14[[#This Row],[Nº de factura]]&lt;&gt;""),"1","2")</f>
        <v>2</v>
      </c>
      <c r="AA126" s="236" t="str">
        <f t="array" ref="AA126">IFERROR(IF(OR(AND('RELACIÓN DE GASTOS'!$B126="",'RELACIÓN DE GASTOS'!$C126&lt;&gt;""),AND('RELACIÓN DE GASTOS'!$C126="",'RELACIÓN DE GASTOS'!$B126&lt;&gt;"")),"Debe introducir un contrato y número de expediente registrado en la hoja RELACIÓN DE CONTRATOS; revise los datos introducidos",IF(_xlfn._xlws.FILTER('RELACIÓN DE CONTRATOS'!$N$23:$N$165,'RELACIÓN DE GASTOS'!$B126&amp;'RELACIÓN DE GASTOS'!$C126='RELACIÓN DE CONTRATOS'!$N$23:$N$165)=_xlfn.CONCAT(B126,C126),"")),"revise eleccion")</f>
        <v/>
      </c>
    </row>
    <row r="127" spans="2:27" ht="99.9" customHeight="1">
      <c r="B127" s="189"/>
      <c r="C127" s="190"/>
      <c r="D127" s="33"/>
      <c r="E127" s="33"/>
      <c r="F127" s="131" t="str">
        <f>IFERROR(VLOOKUP(E127,Listados2!$R$2:$S$647,2,0),"")</f>
        <v/>
      </c>
      <c r="G127" s="33"/>
      <c r="H127" s="124"/>
      <c r="I127" s="124"/>
      <c r="J127" s="124"/>
      <c r="K127" s="33"/>
      <c r="L127" s="33"/>
      <c r="M127" s="33"/>
      <c r="N127" s="29"/>
      <c r="O127" s="30"/>
      <c r="P127" s="30"/>
      <c r="Q127" s="30"/>
      <c r="R127" s="30"/>
      <c r="S127" s="30"/>
      <c r="T127" s="33"/>
      <c r="U127" s="33"/>
      <c r="Y127" s="145" t="str">
        <f>IF(AND(Tabla14[[#This Row],[Identifique el número, modo y fecha de los pagos relacionados]]="",Tabla14[[#This Row],[Nº de factura]]&lt;&gt;""),"1","2")</f>
        <v>2</v>
      </c>
      <c r="AA127" s="236" t="str">
        <f t="array" ref="AA127">IFERROR(IF(OR(AND('RELACIÓN DE GASTOS'!$B127="",'RELACIÓN DE GASTOS'!$C127&lt;&gt;""),AND('RELACIÓN DE GASTOS'!$C127="",'RELACIÓN DE GASTOS'!$B127&lt;&gt;"")),"Debe introducir un contrato y número de expediente registrado en la hoja RELACIÓN DE CONTRATOS; revise los datos introducidos",IF(_xlfn._xlws.FILTER('RELACIÓN DE CONTRATOS'!$N$23:$N$165,'RELACIÓN DE GASTOS'!$B127&amp;'RELACIÓN DE GASTOS'!$C127='RELACIÓN DE CONTRATOS'!$N$23:$N$165)=_xlfn.CONCAT(B127,C127),"")),"revise eleccion")</f>
        <v/>
      </c>
    </row>
    <row r="128" spans="2:27" ht="99.9" customHeight="1">
      <c r="B128" s="189"/>
      <c r="C128" s="190"/>
      <c r="D128" s="33"/>
      <c r="E128" s="33"/>
      <c r="F128" s="131" t="str">
        <f>IFERROR(VLOOKUP(E128,Listados2!$R$2:$S$647,2,0),"")</f>
        <v/>
      </c>
      <c r="G128" s="33"/>
      <c r="H128" s="124"/>
      <c r="I128" s="124"/>
      <c r="J128" s="124"/>
      <c r="K128" s="33"/>
      <c r="L128" s="33"/>
      <c r="M128" s="33"/>
      <c r="N128" s="29"/>
      <c r="O128" s="30"/>
      <c r="P128" s="30"/>
      <c r="Q128" s="30"/>
      <c r="R128" s="30"/>
      <c r="S128" s="30"/>
      <c r="T128" s="33"/>
      <c r="U128" s="33"/>
      <c r="Y128" s="145" t="str">
        <f>IF(AND(Tabla14[[#This Row],[Identifique el número, modo y fecha de los pagos relacionados]]="",Tabla14[[#This Row],[Nº de factura]]&lt;&gt;""),"1","2")</f>
        <v>2</v>
      </c>
      <c r="AA128" s="236" t="str">
        <f t="array" ref="AA128">IFERROR(IF(OR(AND('RELACIÓN DE GASTOS'!$B128="",'RELACIÓN DE GASTOS'!$C128&lt;&gt;""),AND('RELACIÓN DE GASTOS'!$C128="",'RELACIÓN DE GASTOS'!$B128&lt;&gt;"")),"Debe introducir un contrato y número de expediente registrado en la hoja RELACIÓN DE CONTRATOS; revise los datos introducidos",IF(_xlfn._xlws.FILTER('RELACIÓN DE CONTRATOS'!$N$23:$N$165,'RELACIÓN DE GASTOS'!$B128&amp;'RELACIÓN DE GASTOS'!$C128='RELACIÓN DE CONTRATOS'!$N$23:$N$165)=_xlfn.CONCAT(B128,C128),"")),"revise eleccion")</f>
        <v/>
      </c>
    </row>
    <row r="129" spans="2:27" ht="99.9" customHeight="1">
      <c r="B129" s="189"/>
      <c r="C129" s="190"/>
      <c r="D129" s="33"/>
      <c r="E129" s="33"/>
      <c r="F129" s="131" t="str">
        <f>IFERROR(VLOOKUP(E129,Listados2!$R$2:$S$647,2,0),"")</f>
        <v/>
      </c>
      <c r="G129" s="33"/>
      <c r="H129" s="124"/>
      <c r="I129" s="124"/>
      <c r="J129" s="124"/>
      <c r="K129" s="33"/>
      <c r="L129" s="33"/>
      <c r="M129" s="33"/>
      <c r="N129" s="29"/>
      <c r="O129" s="30"/>
      <c r="P129" s="30"/>
      <c r="Q129" s="30"/>
      <c r="R129" s="30"/>
      <c r="S129" s="30"/>
      <c r="T129" s="33"/>
      <c r="U129" s="33"/>
      <c r="Y129" s="145" t="str">
        <f>IF(AND(Tabla14[[#This Row],[Identifique el número, modo y fecha de los pagos relacionados]]="",Tabla14[[#This Row],[Nº de factura]]&lt;&gt;""),"1","2")</f>
        <v>2</v>
      </c>
      <c r="AA129" s="236" t="str">
        <f t="array" ref="AA129">IFERROR(IF(OR(AND('RELACIÓN DE GASTOS'!$B129="",'RELACIÓN DE GASTOS'!$C129&lt;&gt;""),AND('RELACIÓN DE GASTOS'!$C129="",'RELACIÓN DE GASTOS'!$B129&lt;&gt;"")),"Debe introducir un contrato y número de expediente registrado en la hoja RELACIÓN DE CONTRATOS; revise los datos introducidos",IF(_xlfn._xlws.FILTER('RELACIÓN DE CONTRATOS'!$N$23:$N$165,'RELACIÓN DE GASTOS'!$B129&amp;'RELACIÓN DE GASTOS'!$C129='RELACIÓN DE CONTRATOS'!$N$23:$N$165)=_xlfn.CONCAT(B129,C129),"")),"revise eleccion")</f>
        <v/>
      </c>
    </row>
    <row r="130" spans="2:27" ht="99.9" customHeight="1">
      <c r="B130" s="189"/>
      <c r="C130" s="190"/>
      <c r="D130" s="33"/>
      <c r="E130" s="33"/>
      <c r="F130" s="131" t="str">
        <f>IFERROR(VLOOKUP(E130,Listados2!$R$2:$S$647,2,0),"")</f>
        <v/>
      </c>
      <c r="G130" s="33"/>
      <c r="H130" s="124"/>
      <c r="I130" s="124"/>
      <c r="J130" s="124"/>
      <c r="K130" s="33"/>
      <c r="L130" s="33"/>
      <c r="M130" s="33"/>
      <c r="N130" s="29"/>
      <c r="O130" s="30"/>
      <c r="P130" s="30"/>
      <c r="Q130" s="30"/>
      <c r="R130" s="30"/>
      <c r="S130" s="30"/>
      <c r="T130" s="33"/>
      <c r="U130" s="33"/>
      <c r="Y130" s="145" t="str">
        <f>IF(AND(Tabla14[[#This Row],[Identifique el número, modo y fecha de los pagos relacionados]]="",Tabla14[[#This Row],[Nº de factura]]&lt;&gt;""),"1","2")</f>
        <v>2</v>
      </c>
      <c r="AA130" s="236" t="str">
        <f t="array" ref="AA130">IFERROR(IF(OR(AND('RELACIÓN DE GASTOS'!$B130="",'RELACIÓN DE GASTOS'!$C130&lt;&gt;""),AND('RELACIÓN DE GASTOS'!$C130="",'RELACIÓN DE GASTOS'!$B130&lt;&gt;"")),"Debe introducir un contrato y número de expediente registrado en la hoja RELACIÓN DE CONTRATOS; revise los datos introducidos",IF(_xlfn._xlws.FILTER('RELACIÓN DE CONTRATOS'!$N$23:$N$165,'RELACIÓN DE GASTOS'!$B130&amp;'RELACIÓN DE GASTOS'!$C130='RELACIÓN DE CONTRATOS'!$N$23:$N$165)=_xlfn.CONCAT(B130,C130),"")),"revise eleccion")</f>
        <v/>
      </c>
    </row>
    <row r="131" spans="2:27" ht="99.9" customHeight="1">
      <c r="B131" s="189"/>
      <c r="C131" s="190"/>
      <c r="D131" s="33"/>
      <c r="E131" s="33"/>
      <c r="F131" s="131" t="str">
        <f>IFERROR(VLOOKUP(E131,Listados2!$R$2:$S$647,2,0),"")</f>
        <v/>
      </c>
      <c r="G131" s="33"/>
      <c r="H131" s="124"/>
      <c r="I131" s="124"/>
      <c r="J131" s="124"/>
      <c r="K131" s="33"/>
      <c r="L131" s="33"/>
      <c r="M131" s="33"/>
      <c r="N131" s="29"/>
      <c r="O131" s="30"/>
      <c r="P131" s="30"/>
      <c r="Q131" s="30"/>
      <c r="R131" s="30"/>
      <c r="S131" s="30"/>
      <c r="T131" s="33"/>
      <c r="U131" s="33"/>
      <c r="Y131" s="145" t="str">
        <f>IF(AND(Tabla14[[#This Row],[Identifique el número, modo y fecha de los pagos relacionados]]="",Tabla14[[#This Row],[Nº de factura]]&lt;&gt;""),"1","2")</f>
        <v>2</v>
      </c>
      <c r="AA131" s="236" t="str">
        <f t="array" ref="AA131">IFERROR(IF(OR(AND('RELACIÓN DE GASTOS'!$B131="",'RELACIÓN DE GASTOS'!$C131&lt;&gt;""),AND('RELACIÓN DE GASTOS'!$C131="",'RELACIÓN DE GASTOS'!$B131&lt;&gt;"")),"Debe introducir un contrato y número de expediente registrado en la hoja RELACIÓN DE CONTRATOS; revise los datos introducidos",IF(_xlfn._xlws.FILTER('RELACIÓN DE CONTRATOS'!$N$23:$N$165,'RELACIÓN DE GASTOS'!$B131&amp;'RELACIÓN DE GASTOS'!$C131='RELACIÓN DE CONTRATOS'!$N$23:$N$165)=_xlfn.CONCAT(B131,C131),"")),"revise eleccion")</f>
        <v/>
      </c>
    </row>
    <row r="132" spans="2:27" ht="99.9" customHeight="1">
      <c r="B132" s="188"/>
      <c r="C132" s="187"/>
      <c r="D132" s="33"/>
      <c r="E132" s="33"/>
      <c r="F132" s="131" t="str">
        <f>IFERROR(VLOOKUP(E132,Listados2!$R$2:$S$647,2,0),"")</f>
        <v/>
      </c>
      <c r="G132" s="33"/>
      <c r="H132" s="124"/>
      <c r="I132" s="124"/>
      <c r="J132" s="124"/>
      <c r="K132" s="132"/>
      <c r="L132" s="33"/>
      <c r="M132" s="33"/>
      <c r="N132" s="29"/>
      <c r="O132" s="30"/>
      <c r="P132" s="30"/>
      <c r="Q132" s="30"/>
      <c r="R132" s="30"/>
      <c r="S132" s="30"/>
      <c r="T132" s="33"/>
      <c r="U132" s="33"/>
      <c r="Y132" s="145" t="str">
        <f>IF(AND(Tabla14[[#This Row],[Identifique el número, modo y fecha de los pagos relacionados]]="",Tabla14[[#This Row],[Nº de factura]]&lt;&gt;""),"1","2")</f>
        <v>2</v>
      </c>
      <c r="AA132" s="236" t="str">
        <f t="array" ref="AA132">IFERROR(IF(OR(AND('RELACIÓN DE GASTOS'!$B132="",'RELACIÓN DE GASTOS'!$C132&lt;&gt;""),AND('RELACIÓN DE GASTOS'!$C132="",'RELACIÓN DE GASTOS'!$B132&lt;&gt;"")),"Debe introducir un contrato y número de expediente registrado en la hoja RELACIÓN DE CONTRATOS; revise los datos introducidos",IF(_xlfn._xlws.FILTER('RELACIÓN DE CONTRATOS'!$N$23:$N$165,'RELACIÓN DE GASTOS'!$B132&amp;'RELACIÓN DE GASTOS'!$C132='RELACIÓN DE CONTRATOS'!$N$23:$N$165)=_xlfn.CONCAT(B132,C132),"")),"revise eleccion")</f>
        <v/>
      </c>
    </row>
    <row r="133" spans="2:27" ht="99.9" customHeight="1">
      <c r="B133" s="188"/>
      <c r="C133" s="187"/>
      <c r="D133" s="33"/>
      <c r="E133" s="33"/>
      <c r="F133" s="131" t="str">
        <f>IFERROR(VLOOKUP(E133,Listados2!$R$2:$S$647,2,0),"")</f>
        <v/>
      </c>
      <c r="G133" s="33"/>
      <c r="H133" s="124"/>
      <c r="I133" s="124"/>
      <c r="J133" s="124"/>
      <c r="K133" s="132"/>
      <c r="L133" s="33"/>
      <c r="M133" s="33"/>
      <c r="N133" s="29"/>
      <c r="O133" s="30"/>
      <c r="P133" s="30"/>
      <c r="Q133" s="30"/>
      <c r="R133" s="30"/>
      <c r="S133" s="30"/>
      <c r="T133" s="33"/>
      <c r="U133" s="33"/>
      <c r="Y133" s="145" t="str">
        <f>IF(AND(Tabla14[[#This Row],[Identifique el número, modo y fecha de los pagos relacionados]]="",Tabla14[[#This Row],[Nº de factura]]&lt;&gt;""),"1","2")</f>
        <v>2</v>
      </c>
      <c r="AA133" s="236" t="str">
        <f t="array" ref="AA133">IFERROR(IF(OR(AND('RELACIÓN DE GASTOS'!$B133="",'RELACIÓN DE GASTOS'!$C133&lt;&gt;""),AND('RELACIÓN DE GASTOS'!$C133="",'RELACIÓN DE GASTOS'!$B133&lt;&gt;"")),"Debe introducir un contrato y número de expediente registrado en la hoja RELACIÓN DE CONTRATOS; revise los datos introducidos",IF(_xlfn._xlws.FILTER('RELACIÓN DE CONTRATOS'!$N$23:$N$165,'RELACIÓN DE GASTOS'!$B133&amp;'RELACIÓN DE GASTOS'!$C133='RELACIÓN DE CONTRATOS'!$N$23:$N$165)=_xlfn.CONCAT(B133,C133),"")),"revise eleccion")</f>
        <v/>
      </c>
    </row>
    <row r="134" spans="2:27" ht="99.9" customHeight="1">
      <c r="B134" s="188"/>
      <c r="C134" s="187"/>
      <c r="D134" s="33"/>
      <c r="E134" s="33"/>
      <c r="F134" s="131" t="str">
        <f>IFERROR(VLOOKUP(E134,Listados2!$R$2:$S$647,2,0),"")</f>
        <v/>
      </c>
      <c r="G134" s="33"/>
      <c r="H134" s="124"/>
      <c r="I134" s="124"/>
      <c r="J134" s="124"/>
      <c r="K134" s="33"/>
      <c r="L134" s="33"/>
      <c r="M134" s="33"/>
      <c r="N134" s="29"/>
      <c r="O134" s="30"/>
      <c r="P134" s="30"/>
      <c r="Q134" s="30"/>
      <c r="R134" s="30"/>
      <c r="S134" s="30"/>
      <c r="T134" s="33"/>
      <c r="U134" s="33"/>
      <c r="Y134" s="145" t="str">
        <f>IF(AND(Tabla14[[#This Row],[Identifique el número, modo y fecha de los pagos relacionados]]="",Tabla14[[#This Row],[Nº de factura]]&lt;&gt;""),"1","2")</f>
        <v>2</v>
      </c>
      <c r="AA134" s="236" t="str">
        <f t="array" ref="AA134">IFERROR(IF(OR(AND('RELACIÓN DE GASTOS'!$B134="",'RELACIÓN DE GASTOS'!$C134&lt;&gt;""),AND('RELACIÓN DE GASTOS'!$C134="",'RELACIÓN DE GASTOS'!$B134&lt;&gt;"")),"Debe introducir un contrato y número de expediente registrado en la hoja RELACIÓN DE CONTRATOS; revise los datos introducidos",IF(_xlfn._xlws.FILTER('RELACIÓN DE CONTRATOS'!$N$23:$N$165,'RELACIÓN DE GASTOS'!$B134&amp;'RELACIÓN DE GASTOS'!$C134='RELACIÓN DE CONTRATOS'!$N$23:$N$165)=_xlfn.CONCAT(B134,C134),"")),"revise eleccion")</f>
        <v/>
      </c>
    </row>
    <row r="135" spans="2:27" ht="99.9" customHeight="1">
      <c r="B135" s="188"/>
      <c r="C135" s="187"/>
      <c r="D135" s="33"/>
      <c r="E135" s="33"/>
      <c r="F135" s="131" t="str">
        <f>IFERROR(VLOOKUP(E135,Listados2!$R$2:$S$647,2,0),"")</f>
        <v/>
      </c>
      <c r="G135" s="33"/>
      <c r="H135" s="124"/>
      <c r="I135" s="124"/>
      <c r="J135" s="124"/>
      <c r="K135" s="33"/>
      <c r="L135" s="33"/>
      <c r="M135" s="33"/>
      <c r="N135" s="29"/>
      <c r="O135" s="30"/>
      <c r="P135" s="30"/>
      <c r="Q135" s="30"/>
      <c r="R135" s="30"/>
      <c r="S135" s="30"/>
      <c r="T135" s="33"/>
      <c r="U135" s="33"/>
      <c r="Y135" s="145" t="str">
        <f>IF(AND(Tabla14[[#This Row],[Identifique el número, modo y fecha de los pagos relacionados]]="",Tabla14[[#This Row],[Nº de factura]]&lt;&gt;""),"1","2")</f>
        <v>2</v>
      </c>
      <c r="AA135" s="236" t="str">
        <f t="array" ref="AA135">IFERROR(IF(OR(AND('RELACIÓN DE GASTOS'!$B135="",'RELACIÓN DE GASTOS'!$C135&lt;&gt;""),AND('RELACIÓN DE GASTOS'!$C135="",'RELACIÓN DE GASTOS'!$B135&lt;&gt;"")),"Debe introducir un contrato y número de expediente registrado en la hoja RELACIÓN DE CONTRATOS; revise los datos introducidos",IF(_xlfn._xlws.FILTER('RELACIÓN DE CONTRATOS'!$N$23:$N$165,'RELACIÓN DE GASTOS'!$B135&amp;'RELACIÓN DE GASTOS'!$C135='RELACIÓN DE CONTRATOS'!$N$23:$N$165)=_xlfn.CONCAT(B135,C135),"")),"revise eleccion")</f>
        <v/>
      </c>
    </row>
    <row r="136" spans="2:27" ht="99.9" customHeight="1">
      <c r="B136" s="188"/>
      <c r="C136" s="187"/>
      <c r="D136" s="33"/>
      <c r="E136" s="33"/>
      <c r="F136" s="131" t="str">
        <f>IFERROR(VLOOKUP(E136,Listados2!$R$2:$S$647,2,0),"")</f>
        <v/>
      </c>
      <c r="G136" s="33"/>
      <c r="H136" s="124"/>
      <c r="I136" s="124"/>
      <c r="J136" s="124"/>
      <c r="K136" s="33"/>
      <c r="L136" s="33"/>
      <c r="M136" s="33"/>
      <c r="N136" s="29"/>
      <c r="O136" s="30"/>
      <c r="P136" s="30"/>
      <c r="Q136" s="30"/>
      <c r="R136" s="30"/>
      <c r="S136" s="30"/>
      <c r="T136" s="33"/>
      <c r="U136" s="33"/>
      <c r="Y136" s="145" t="str">
        <f>IF(AND(Tabla14[[#This Row],[Identifique el número, modo y fecha de los pagos relacionados]]="",Tabla14[[#This Row],[Nº de factura]]&lt;&gt;""),"1","2")</f>
        <v>2</v>
      </c>
      <c r="AA136" s="236" t="str">
        <f t="array" ref="AA136">IFERROR(IF(OR(AND('RELACIÓN DE GASTOS'!$B136="",'RELACIÓN DE GASTOS'!$C136&lt;&gt;""),AND('RELACIÓN DE GASTOS'!$C136="",'RELACIÓN DE GASTOS'!$B136&lt;&gt;"")),"Debe introducir un contrato y número de expediente registrado en la hoja RELACIÓN DE CONTRATOS; revise los datos introducidos",IF(_xlfn._xlws.FILTER('RELACIÓN DE CONTRATOS'!$N$23:$N$165,'RELACIÓN DE GASTOS'!$B136&amp;'RELACIÓN DE GASTOS'!$C136='RELACIÓN DE CONTRATOS'!$N$23:$N$165)=_xlfn.CONCAT(B136,C136),"")),"revise eleccion")</f>
        <v/>
      </c>
    </row>
    <row r="137" spans="2:27" ht="99.9" customHeight="1">
      <c r="B137" s="188"/>
      <c r="C137" s="187"/>
      <c r="D137" s="33"/>
      <c r="E137" s="33"/>
      <c r="F137" s="131" t="str">
        <f>IFERROR(VLOOKUP(E137,Listados2!$R$2:$S$647,2,0),"")</f>
        <v/>
      </c>
      <c r="G137" s="33"/>
      <c r="H137" s="124"/>
      <c r="I137" s="124"/>
      <c r="J137" s="124"/>
      <c r="K137" s="33"/>
      <c r="L137" s="33"/>
      <c r="M137" s="33"/>
      <c r="N137" s="29"/>
      <c r="O137" s="30"/>
      <c r="P137" s="30"/>
      <c r="Q137" s="30"/>
      <c r="R137" s="30"/>
      <c r="S137" s="30"/>
      <c r="T137" s="33"/>
      <c r="U137" s="33"/>
      <c r="Y137" s="145" t="str">
        <f>IF(AND(Tabla14[[#This Row],[Identifique el número, modo y fecha de los pagos relacionados]]="",Tabla14[[#This Row],[Nº de factura]]&lt;&gt;""),"1","2")</f>
        <v>2</v>
      </c>
      <c r="AA137" s="236" t="str">
        <f t="array" ref="AA137">IFERROR(IF(OR(AND('RELACIÓN DE GASTOS'!$B137="",'RELACIÓN DE GASTOS'!$C137&lt;&gt;""),AND('RELACIÓN DE GASTOS'!$C137="",'RELACIÓN DE GASTOS'!$B137&lt;&gt;"")),"Debe introducir un contrato y número de expediente registrado en la hoja RELACIÓN DE CONTRATOS; revise los datos introducidos",IF(_xlfn._xlws.FILTER('RELACIÓN DE CONTRATOS'!$N$23:$N$165,'RELACIÓN DE GASTOS'!$B137&amp;'RELACIÓN DE GASTOS'!$C137='RELACIÓN DE CONTRATOS'!$N$23:$N$165)=_xlfn.CONCAT(B137,C137),"")),"revise eleccion")</f>
        <v/>
      </c>
    </row>
    <row r="138" spans="2:27" ht="99.9" customHeight="1">
      <c r="B138" s="188"/>
      <c r="C138" s="187"/>
      <c r="D138" s="33"/>
      <c r="E138" s="33"/>
      <c r="F138" s="131" t="str">
        <f>IFERROR(VLOOKUP(E138,Listados2!$R$2:$S$647,2,0),"")</f>
        <v/>
      </c>
      <c r="G138" s="33"/>
      <c r="H138" s="124"/>
      <c r="I138" s="124"/>
      <c r="J138" s="124"/>
      <c r="K138" s="33"/>
      <c r="L138" s="33"/>
      <c r="M138" s="33"/>
      <c r="N138" s="29"/>
      <c r="O138" s="30"/>
      <c r="P138" s="30"/>
      <c r="Q138" s="30"/>
      <c r="R138" s="30"/>
      <c r="S138" s="30"/>
      <c r="T138" s="33"/>
      <c r="U138" s="33"/>
      <c r="Y138" s="145" t="str">
        <f>IF(AND(Tabla14[[#This Row],[Identifique el número, modo y fecha de los pagos relacionados]]="",Tabla14[[#This Row],[Nº de factura]]&lt;&gt;""),"1","2")</f>
        <v>2</v>
      </c>
      <c r="AA138" s="236" t="str">
        <f t="array" ref="AA138">IFERROR(IF(OR(AND('RELACIÓN DE GASTOS'!$B138="",'RELACIÓN DE GASTOS'!$C138&lt;&gt;""),AND('RELACIÓN DE GASTOS'!$C138="",'RELACIÓN DE GASTOS'!$B138&lt;&gt;"")),"Debe introducir un contrato y número de expediente registrado en la hoja RELACIÓN DE CONTRATOS; revise los datos introducidos",IF(_xlfn._xlws.FILTER('RELACIÓN DE CONTRATOS'!$N$23:$N$165,'RELACIÓN DE GASTOS'!$B138&amp;'RELACIÓN DE GASTOS'!$C138='RELACIÓN DE CONTRATOS'!$N$23:$N$165)=_xlfn.CONCAT(B138,C138),"")),"revise eleccion")</f>
        <v/>
      </c>
    </row>
    <row r="139" spans="2:27" ht="99.9" customHeight="1">
      <c r="B139" s="188"/>
      <c r="C139" s="187"/>
      <c r="D139" s="33"/>
      <c r="E139" s="33"/>
      <c r="F139" s="131" t="str">
        <f>IFERROR(VLOOKUP(E139,Listados2!$R$2:$S$647,2,0),"")</f>
        <v/>
      </c>
      <c r="G139" s="33"/>
      <c r="H139" s="124"/>
      <c r="I139" s="124"/>
      <c r="J139" s="124"/>
      <c r="K139" s="33"/>
      <c r="L139" s="33"/>
      <c r="M139" s="33"/>
      <c r="N139" s="29"/>
      <c r="O139" s="30"/>
      <c r="P139" s="30"/>
      <c r="Q139" s="30"/>
      <c r="R139" s="30"/>
      <c r="S139" s="30"/>
      <c r="T139" s="33"/>
      <c r="U139" s="33"/>
      <c r="Y139" s="145" t="str">
        <f>IF(AND(Tabla14[[#This Row],[Identifique el número, modo y fecha de los pagos relacionados]]="",Tabla14[[#This Row],[Nº de factura]]&lt;&gt;""),"1","2")</f>
        <v>2</v>
      </c>
      <c r="AA139" s="236" t="str">
        <f t="array" ref="AA139">IFERROR(IF(OR(AND('RELACIÓN DE GASTOS'!$B139="",'RELACIÓN DE GASTOS'!$C139&lt;&gt;""),AND('RELACIÓN DE GASTOS'!$C139="",'RELACIÓN DE GASTOS'!$B139&lt;&gt;"")),"Debe introducir un contrato y número de expediente registrado en la hoja RELACIÓN DE CONTRATOS; revise los datos introducidos",IF(_xlfn._xlws.FILTER('RELACIÓN DE CONTRATOS'!$N$23:$N$165,'RELACIÓN DE GASTOS'!$B139&amp;'RELACIÓN DE GASTOS'!$C139='RELACIÓN DE CONTRATOS'!$N$23:$N$165)=_xlfn.CONCAT(B139,C139),"")),"revise eleccion")</f>
        <v/>
      </c>
    </row>
    <row r="140" spans="2:27" ht="99.9" customHeight="1">
      <c r="B140" s="188"/>
      <c r="C140" s="187"/>
      <c r="D140" s="33"/>
      <c r="E140" s="33"/>
      <c r="F140" s="131" t="str">
        <f>IFERROR(VLOOKUP(E140,Listados2!$R$2:$S$647,2,0),"")</f>
        <v/>
      </c>
      <c r="G140" s="33"/>
      <c r="H140" s="124"/>
      <c r="I140" s="124"/>
      <c r="J140" s="124"/>
      <c r="K140" s="33"/>
      <c r="L140" s="33"/>
      <c r="M140" s="33"/>
      <c r="N140" s="29"/>
      <c r="O140" s="30"/>
      <c r="P140" s="30"/>
      <c r="Q140" s="30"/>
      <c r="R140" s="30"/>
      <c r="S140" s="30"/>
      <c r="T140" s="33"/>
      <c r="U140" s="33"/>
      <c r="Y140" s="145" t="str">
        <f>IF(AND(Tabla14[[#This Row],[Identifique el número, modo y fecha de los pagos relacionados]]="",Tabla14[[#This Row],[Nº de factura]]&lt;&gt;""),"1","2")</f>
        <v>2</v>
      </c>
      <c r="AA140" s="236" t="str">
        <f t="array" ref="AA140">IFERROR(IF(OR(AND('RELACIÓN DE GASTOS'!$B140="",'RELACIÓN DE GASTOS'!$C140&lt;&gt;""),AND('RELACIÓN DE GASTOS'!$C140="",'RELACIÓN DE GASTOS'!$B140&lt;&gt;"")),"Debe introducir un contrato y número de expediente registrado en la hoja RELACIÓN DE CONTRATOS; revise los datos introducidos",IF(_xlfn._xlws.FILTER('RELACIÓN DE CONTRATOS'!$N$23:$N$165,'RELACIÓN DE GASTOS'!$B140&amp;'RELACIÓN DE GASTOS'!$C140='RELACIÓN DE CONTRATOS'!$N$23:$N$165)=_xlfn.CONCAT(B140,C140),"")),"revise eleccion")</f>
        <v/>
      </c>
    </row>
    <row r="141" spans="2:27" ht="99.9" customHeight="1">
      <c r="B141" s="188"/>
      <c r="C141" s="187"/>
      <c r="D141" s="33"/>
      <c r="E141" s="33"/>
      <c r="F141" s="131" t="str">
        <f>IFERROR(VLOOKUP(E141,Listados2!$R$2:$S$647,2,0),"")</f>
        <v/>
      </c>
      <c r="G141" s="33"/>
      <c r="H141" s="124"/>
      <c r="I141" s="124"/>
      <c r="J141" s="124"/>
      <c r="K141" s="33"/>
      <c r="L141" s="33"/>
      <c r="M141" s="33"/>
      <c r="N141" s="29"/>
      <c r="O141" s="30"/>
      <c r="P141" s="30"/>
      <c r="Q141" s="30"/>
      <c r="R141" s="30"/>
      <c r="S141" s="30"/>
      <c r="T141" s="33"/>
      <c r="U141" s="33"/>
      <c r="Y141" s="145" t="str">
        <f>IF(AND(Tabla14[[#This Row],[Identifique el número, modo y fecha de los pagos relacionados]]="",Tabla14[[#This Row],[Nº de factura]]&lt;&gt;""),"1","2")</f>
        <v>2</v>
      </c>
      <c r="AA141" s="236" t="str">
        <f t="array" ref="AA141">IFERROR(IF(OR(AND('RELACIÓN DE GASTOS'!$B141="",'RELACIÓN DE GASTOS'!$C141&lt;&gt;""),AND('RELACIÓN DE GASTOS'!$C141="",'RELACIÓN DE GASTOS'!$B141&lt;&gt;"")),"Debe introducir un contrato y número de expediente registrado en la hoja RELACIÓN DE CONTRATOS; revise los datos introducidos",IF(_xlfn._xlws.FILTER('RELACIÓN DE CONTRATOS'!$N$23:$N$165,'RELACIÓN DE GASTOS'!$B141&amp;'RELACIÓN DE GASTOS'!$C141='RELACIÓN DE CONTRATOS'!$N$23:$N$165)=_xlfn.CONCAT(B141,C141),"")),"revise eleccion")</f>
        <v/>
      </c>
    </row>
    <row r="142" spans="2:27" ht="99.9" customHeight="1">
      <c r="B142" s="188"/>
      <c r="C142" s="187"/>
      <c r="D142" s="33"/>
      <c r="E142" s="33"/>
      <c r="F142" s="131" t="str">
        <f>IFERROR(VLOOKUP(E142,Listados2!$R$2:$S$647,2,0),"")</f>
        <v/>
      </c>
      <c r="G142" s="33"/>
      <c r="H142" s="124"/>
      <c r="I142" s="124"/>
      <c r="J142" s="124"/>
      <c r="K142" s="33"/>
      <c r="L142" s="33"/>
      <c r="M142" s="33"/>
      <c r="N142" s="29"/>
      <c r="O142" s="30"/>
      <c r="P142" s="30"/>
      <c r="Q142" s="30"/>
      <c r="R142" s="30"/>
      <c r="S142" s="30"/>
      <c r="T142" s="33"/>
      <c r="U142" s="33"/>
      <c r="Y142" s="145" t="str">
        <f>IF(AND(Tabla14[[#This Row],[Identifique el número, modo y fecha de los pagos relacionados]]="",Tabla14[[#This Row],[Nº de factura]]&lt;&gt;""),"1","2")</f>
        <v>2</v>
      </c>
      <c r="AA142" s="236" t="str">
        <f t="array" ref="AA142">IFERROR(IF(OR(AND('RELACIÓN DE GASTOS'!$B142="",'RELACIÓN DE GASTOS'!$C142&lt;&gt;""),AND('RELACIÓN DE GASTOS'!$C142="",'RELACIÓN DE GASTOS'!$B142&lt;&gt;"")),"Debe introducir un contrato y número de expediente registrado en la hoja RELACIÓN DE CONTRATOS; revise los datos introducidos",IF(_xlfn._xlws.FILTER('RELACIÓN DE CONTRATOS'!$N$23:$N$165,'RELACIÓN DE GASTOS'!$B142&amp;'RELACIÓN DE GASTOS'!$C142='RELACIÓN DE CONTRATOS'!$N$23:$N$165)=_xlfn.CONCAT(B142,C142),"")),"revise eleccion")</f>
        <v/>
      </c>
    </row>
    <row r="143" spans="2:27" ht="99.9" customHeight="1">
      <c r="B143" s="188"/>
      <c r="C143" s="187"/>
      <c r="D143" s="33"/>
      <c r="E143" s="33"/>
      <c r="F143" s="131" t="str">
        <f>IFERROR(VLOOKUP(E143,Listados2!$R$2:$S$647,2,0),"")</f>
        <v/>
      </c>
      <c r="G143" s="33"/>
      <c r="H143" s="124"/>
      <c r="I143" s="124"/>
      <c r="J143" s="124"/>
      <c r="K143" s="33"/>
      <c r="L143" s="33"/>
      <c r="M143" s="33"/>
      <c r="N143" s="29"/>
      <c r="O143" s="30"/>
      <c r="P143" s="30"/>
      <c r="Q143" s="30"/>
      <c r="R143" s="30"/>
      <c r="S143" s="30"/>
      <c r="T143" s="33"/>
      <c r="U143" s="33"/>
      <c r="Y143" s="145" t="str">
        <f>IF(AND(Tabla14[[#This Row],[Identifique el número, modo y fecha de los pagos relacionados]]="",Tabla14[[#This Row],[Nº de factura]]&lt;&gt;""),"1","2")</f>
        <v>2</v>
      </c>
      <c r="AA143" s="236" t="str">
        <f t="array" ref="AA143">IFERROR(IF(OR(AND('RELACIÓN DE GASTOS'!$B143="",'RELACIÓN DE GASTOS'!$C143&lt;&gt;""),AND('RELACIÓN DE GASTOS'!$C143="",'RELACIÓN DE GASTOS'!$B143&lt;&gt;"")),"Debe introducir un contrato y número de expediente registrado en la hoja RELACIÓN DE CONTRATOS; revise los datos introducidos",IF(_xlfn._xlws.FILTER('RELACIÓN DE CONTRATOS'!$N$23:$N$165,'RELACIÓN DE GASTOS'!$B143&amp;'RELACIÓN DE GASTOS'!$C143='RELACIÓN DE CONTRATOS'!$N$23:$N$165)=_xlfn.CONCAT(B143,C143),"")),"revise eleccion")</f>
        <v/>
      </c>
    </row>
    <row r="144" spans="2:27" ht="99.9" customHeight="1">
      <c r="B144" s="188"/>
      <c r="C144" s="187"/>
      <c r="D144" s="33"/>
      <c r="E144" s="33"/>
      <c r="F144" s="131" t="str">
        <f>IFERROR(VLOOKUP(E144,Listados2!$R$2:$S$647,2,0),"")</f>
        <v/>
      </c>
      <c r="G144" s="33"/>
      <c r="H144" s="124"/>
      <c r="I144" s="124"/>
      <c r="J144" s="124"/>
      <c r="K144" s="33"/>
      <c r="L144" s="33"/>
      <c r="M144" s="33"/>
      <c r="N144" s="29"/>
      <c r="O144" s="30"/>
      <c r="P144" s="30"/>
      <c r="Q144" s="30"/>
      <c r="R144" s="30"/>
      <c r="S144" s="30"/>
      <c r="T144" s="33"/>
      <c r="U144" s="33"/>
      <c r="Y144" s="145" t="str">
        <f>IF(AND(Tabla14[[#This Row],[Identifique el número, modo y fecha de los pagos relacionados]]="",Tabla14[[#This Row],[Nº de factura]]&lt;&gt;""),"1","2")</f>
        <v>2</v>
      </c>
      <c r="AA144" s="236" t="str">
        <f t="array" ref="AA144">IFERROR(IF(OR(AND('RELACIÓN DE GASTOS'!$B144="",'RELACIÓN DE GASTOS'!$C144&lt;&gt;""),AND('RELACIÓN DE GASTOS'!$C144="",'RELACIÓN DE GASTOS'!$B144&lt;&gt;"")),"Debe introducir un contrato y número de expediente registrado en la hoja RELACIÓN DE CONTRATOS; revise los datos introducidos",IF(_xlfn._xlws.FILTER('RELACIÓN DE CONTRATOS'!$N$23:$N$165,'RELACIÓN DE GASTOS'!$B144&amp;'RELACIÓN DE GASTOS'!$C144='RELACIÓN DE CONTRATOS'!$N$23:$N$165)=_xlfn.CONCAT(B144,C144),"")),"revise eleccion")</f>
        <v/>
      </c>
    </row>
    <row r="145" spans="2:27" ht="99.9" customHeight="1">
      <c r="B145" s="188"/>
      <c r="C145" s="187"/>
      <c r="D145" s="33"/>
      <c r="E145" s="33"/>
      <c r="F145" s="131" t="str">
        <f>IFERROR(VLOOKUP(E145,Listados2!$R$2:$S$647,2,0),"")</f>
        <v/>
      </c>
      <c r="G145" s="33"/>
      <c r="H145" s="124"/>
      <c r="I145" s="124"/>
      <c r="J145" s="124"/>
      <c r="K145" s="33"/>
      <c r="L145" s="130"/>
      <c r="M145" s="33"/>
      <c r="N145" s="32"/>
      <c r="O145" s="30"/>
      <c r="P145" s="30"/>
      <c r="Q145" s="30"/>
      <c r="R145" s="30"/>
      <c r="S145" s="237"/>
      <c r="T145" s="33"/>
      <c r="U145" s="33"/>
      <c r="Y145" s="145" t="str">
        <f>IF(AND(Tabla14[[#This Row],[Identifique el número, modo y fecha de los pagos relacionados]]="",Tabla14[[#This Row],[Nº de factura]]&lt;&gt;""),"1","2")</f>
        <v>2</v>
      </c>
      <c r="AA145" s="236" t="str">
        <f t="array" ref="AA145">IFERROR(IF(OR(AND('RELACIÓN DE GASTOS'!$B145="",'RELACIÓN DE GASTOS'!$C145&lt;&gt;""),AND('RELACIÓN DE GASTOS'!$C145="",'RELACIÓN DE GASTOS'!$B145&lt;&gt;"")),"Debe introducir un contrato y número de expediente registrado en la hoja RELACIÓN DE CONTRATOS; revise los datos introducidos",IF(_xlfn._xlws.FILTER('RELACIÓN DE CONTRATOS'!$N$23:$N$165,'RELACIÓN DE GASTOS'!$B145&amp;'RELACIÓN DE GASTOS'!$C145='RELACIÓN DE CONTRATOS'!$N$23:$N$165)=_xlfn.CONCAT(B145,C145),"")),"revise eleccion")</f>
        <v/>
      </c>
    </row>
    <row r="146" spans="2:27" ht="99.9" customHeight="1">
      <c r="B146" s="188"/>
      <c r="C146" s="187"/>
      <c r="D146" s="33"/>
      <c r="E146" s="33"/>
      <c r="F146" s="131" t="str">
        <f>IFERROR(VLOOKUP(E146,Listados2!$R$2:$S$647,2,0),"")</f>
        <v/>
      </c>
      <c r="G146" s="33"/>
      <c r="H146" s="124"/>
      <c r="I146" s="124"/>
      <c r="J146" s="124"/>
      <c r="K146" s="33"/>
      <c r="L146" s="33"/>
      <c r="M146" s="33"/>
      <c r="N146" s="29"/>
      <c r="O146" s="30"/>
      <c r="P146" s="30"/>
      <c r="Q146" s="30"/>
      <c r="R146" s="30"/>
      <c r="S146" s="30"/>
      <c r="T146" s="33"/>
      <c r="U146" s="33"/>
      <c r="Y146" s="145" t="str">
        <f>IF(AND(Tabla14[[#This Row],[Identifique el número, modo y fecha de los pagos relacionados]]="",Tabla14[[#This Row],[Nº de factura]]&lt;&gt;""),"1","2")</f>
        <v>2</v>
      </c>
      <c r="AA146" s="236" t="str">
        <f t="array" ref="AA146">IFERROR(IF(OR(AND('RELACIÓN DE GASTOS'!$B146="",'RELACIÓN DE GASTOS'!$C146&lt;&gt;""),AND('RELACIÓN DE GASTOS'!$C146="",'RELACIÓN DE GASTOS'!$B146&lt;&gt;"")),"Debe introducir un contrato y número de expediente registrado en la hoja RELACIÓN DE CONTRATOS; revise los datos introducidos",IF(_xlfn._xlws.FILTER('RELACIÓN DE CONTRATOS'!$N$23:$N$165,'RELACIÓN DE GASTOS'!$B146&amp;'RELACIÓN DE GASTOS'!$C146='RELACIÓN DE CONTRATOS'!$N$23:$N$165)=_xlfn.CONCAT(B146,C146),"")),"revise eleccion")</f>
        <v/>
      </c>
    </row>
    <row r="147" spans="2:27" ht="99.6" customHeight="1">
      <c r="B147" s="188"/>
      <c r="C147" s="187"/>
      <c r="D147" s="33"/>
      <c r="E147" s="33"/>
      <c r="F147" s="131" t="str">
        <f>IFERROR(VLOOKUP(E147,Listados2!$R$2:$S$647,2,0),"")</f>
        <v/>
      </c>
      <c r="G147" s="33"/>
      <c r="H147" s="124"/>
      <c r="I147" s="124"/>
      <c r="J147" s="124"/>
      <c r="K147" s="33"/>
      <c r="L147" s="33"/>
      <c r="M147" s="33"/>
      <c r="N147" s="29"/>
      <c r="O147" s="30"/>
      <c r="P147" s="30"/>
      <c r="Q147" s="30"/>
      <c r="R147" s="30"/>
      <c r="S147" s="30"/>
      <c r="T147" s="33"/>
      <c r="U147" s="33"/>
      <c r="Y147" s="145" t="str">
        <f>IF(AND(Tabla14[[#This Row],[Identifique el número, modo y fecha de los pagos relacionados]]="",Tabla14[[#This Row],[Nº de factura]]&lt;&gt;""),"1","2")</f>
        <v>2</v>
      </c>
      <c r="AA147" s="236" t="str">
        <f t="array" ref="AA147">IFERROR(IF(OR(AND('RELACIÓN DE GASTOS'!$B147="",'RELACIÓN DE GASTOS'!$C147&lt;&gt;""),AND('RELACIÓN DE GASTOS'!$C147="",'RELACIÓN DE GASTOS'!$B147&lt;&gt;"")),"Debe introducir un contrato y número de expediente registrado en la hoja RELACIÓN DE CONTRATOS; revise los datos introducidos",IF(_xlfn._xlws.FILTER('RELACIÓN DE CONTRATOS'!$N$23:$N$165,'RELACIÓN DE GASTOS'!$B147&amp;'RELACIÓN DE GASTOS'!$C147='RELACIÓN DE CONTRATOS'!$N$23:$N$165)=_xlfn.CONCAT(B147,C147),"")),"revise eleccion")</f>
        <v/>
      </c>
    </row>
    <row r="148" spans="2:27" ht="99.6" customHeight="1">
      <c r="B148" s="188"/>
      <c r="C148" s="187"/>
      <c r="D148" s="33"/>
      <c r="E148" s="33"/>
      <c r="F148" s="131" t="str">
        <f>IFERROR(VLOOKUP(E148,Listados2!$R$2:$S$647,2,0),"")</f>
        <v/>
      </c>
      <c r="G148" s="33"/>
      <c r="H148" s="124"/>
      <c r="I148" s="124"/>
      <c r="J148" s="124"/>
      <c r="K148" s="33"/>
      <c r="L148" s="33"/>
      <c r="M148" s="33"/>
      <c r="N148" s="29"/>
      <c r="O148" s="30"/>
      <c r="P148" s="30"/>
      <c r="Q148" s="30"/>
      <c r="R148" s="30"/>
      <c r="S148" s="30"/>
      <c r="T148" s="33"/>
      <c r="U148" s="33"/>
      <c r="Y148" s="145" t="str">
        <f>IF(AND(Tabla14[[#This Row],[Identifique el número, modo y fecha de los pagos relacionados]]="",Tabla14[[#This Row],[Nº de factura]]&lt;&gt;""),"1","2")</f>
        <v>2</v>
      </c>
      <c r="AA148" s="236" t="str">
        <f t="array" ref="AA148">IFERROR(IF(OR(AND('RELACIÓN DE GASTOS'!$B148="",'RELACIÓN DE GASTOS'!$C148&lt;&gt;""),AND('RELACIÓN DE GASTOS'!$C148="",'RELACIÓN DE GASTOS'!$B148&lt;&gt;"")),"Debe introducir un contrato y número de expediente registrado en la hoja RELACIÓN DE CONTRATOS; revise los datos introducidos",IF(_xlfn._xlws.FILTER('RELACIÓN DE CONTRATOS'!$N$23:$N$165,'RELACIÓN DE GASTOS'!$B148&amp;'RELACIÓN DE GASTOS'!$C148='RELACIÓN DE CONTRATOS'!$N$23:$N$165)=_xlfn.CONCAT(B148,C148),"")),"revise eleccion")</f>
        <v/>
      </c>
    </row>
    <row r="149" spans="2:27" ht="99.9" customHeight="1">
      <c r="B149" s="188"/>
      <c r="C149" s="187"/>
      <c r="D149" s="33"/>
      <c r="E149" s="33"/>
      <c r="F149" s="131" t="str">
        <f>IFERROR(VLOOKUP(E149,Listados2!$R$2:$S$647,2,0),"")</f>
        <v/>
      </c>
      <c r="G149" s="33"/>
      <c r="H149" s="124"/>
      <c r="I149" s="124"/>
      <c r="J149" s="124"/>
      <c r="K149" s="33"/>
      <c r="L149" s="33"/>
      <c r="M149" s="33"/>
      <c r="N149" s="29"/>
      <c r="O149" s="30"/>
      <c r="P149" s="30"/>
      <c r="Q149" s="30"/>
      <c r="R149" s="30"/>
      <c r="S149" s="30"/>
      <c r="T149" s="33"/>
      <c r="U149" s="33"/>
      <c r="Y149" s="145" t="str">
        <f>IF(AND(Tabla14[[#This Row],[Identifique el número, modo y fecha de los pagos relacionados]]="",Tabla14[[#This Row],[Nº de factura]]&lt;&gt;""),"1","2")</f>
        <v>2</v>
      </c>
      <c r="AA149" s="236" t="str">
        <f t="array" ref="AA149">IFERROR(IF(OR(AND('RELACIÓN DE GASTOS'!$B149="",'RELACIÓN DE GASTOS'!$C149&lt;&gt;""),AND('RELACIÓN DE GASTOS'!$C149="",'RELACIÓN DE GASTOS'!$B149&lt;&gt;"")),"Debe introducir un contrato y número de expediente registrado en la hoja RELACIÓN DE CONTRATOS; revise los datos introducidos",IF(_xlfn._xlws.FILTER('RELACIÓN DE CONTRATOS'!$N$23:$N$165,'RELACIÓN DE GASTOS'!$B149&amp;'RELACIÓN DE GASTOS'!$C149='RELACIÓN DE CONTRATOS'!$N$23:$N$165)=_xlfn.CONCAT(B149,C149),"")),"revise eleccion")</f>
        <v/>
      </c>
    </row>
    <row r="150" spans="2:27" ht="99.9" customHeight="1">
      <c r="B150" s="188"/>
      <c r="C150" s="187"/>
      <c r="D150" s="33"/>
      <c r="E150" s="33"/>
      <c r="F150" s="131" t="str">
        <f>IFERROR(VLOOKUP(E150,Listados2!$R$2:$S$647,2,0),"")</f>
        <v/>
      </c>
      <c r="G150" s="33"/>
      <c r="H150" s="124"/>
      <c r="I150" s="124"/>
      <c r="J150" s="124"/>
      <c r="K150" s="33"/>
      <c r="L150" s="33"/>
      <c r="M150" s="33"/>
      <c r="N150" s="29"/>
      <c r="O150" s="30"/>
      <c r="P150" s="30"/>
      <c r="Q150" s="30"/>
      <c r="R150" s="30"/>
      <c r="S150" s="30"/>
      <c r="T150" s="33"/>
      <c r="U150" s="33"/>
      <c r="Y150" s="145" t="str">
        <f>IF(AND(Tabla14[[#This Row],[Identifique el número, modo y fecha de los pagos relacionados]]="",Tabla14[[#This Row],[Nº de factura]]&lt;&gt;""),"1","2")</f>
        <v>2</v>
      </c>
      <c r="AA150" s="236" t="str">
        <f t="array" ref="AA150">IFERROR(IF(OR(AND('RELACIÓN DE GASTOS'!$B150="",'RELACIÓN DE GASTOS'!$C150&lt;&gt;""),AND('RELACIÓN DE GASTOS'!$C150="",'RELACIÓN DE GASTOS'!$B150&lt;&gt;"")),"Debe introducir un contrato y número de expediente registrado en la hoja RELACIÓN DE CONTRATOS; revise los datos introducidos",IF(_xlfn._xlws.FILTER('RELACIÓN DE CONTRATOS'!$N$23:$N$165,'RELACIÓN DE GASTOS'!$B150&amp;'RELACIÓN DE GASTOS'!$C150='RELACIÓN DE CONTRATOS'!$N$23:$N$165)=_xlfn.CONCAT(B150,C150),"")),"revise eleccion")</f>
        <v/>
      </c>
    </row>
    <row r="151" spans="2:27" ht="99.9" customHeight="1">
      <c r="B151" s="188"/>
      <c r="C151" s="187"/>
      <c r="D151" s="33"/>
      <c r="E151" s="33"/>
      <c r="F151" s="131" t="str">
        <f>IFERROR(VLOOKUP(E151,Listados2!$R$2:$S$647,2,0),"")</f>
        <v/>
      </c>
      <c r="G151" s="33"/>
      <c r="H151" s="124"/>
      <c r="I151" s="124"/>
      <c r="J151" s="124"/>
      <c r="K151" s="33"/>
      <c r="L151" s="33"/>
      <c r="M151" s="33"/>
      <c r="N151" s="29"/>
      <c r="O151" s="30"/>
      <c r="P151" s="30"/>
      <c r="Q151" s="30"/>
      <c r="R151" s="30"/>
      <c r="S151" s="30"/>
      <c r="T151" s="33"/>
      <c r="U151" s="33"/>
      <c r="Y151" s="145" t="str">
        <f>IF(AND(Tabla14[[#This Row],[Identifique el número, modo y fecha de los pagos relacionados]]="",Tabla14[[#This Row],[Nº de factura]]&lt;&gt;""),"1","2")</f>
        <v>2</v>
      </c>
      <c r="AA151" s="236" t="str">
        <f t="array" ref="AA151">IFERROR(IF(OR(AND('RELACIÓN DE GASTOS'!$B151="",'RELACIÓN DE GASTOS'!$C151&lt;&gt;""),AND('RELACIÓN DE GASTOS'!$C151="",'RELACIÓN DE GASTOS'!$B151&lt;&gt;"")),"Debe introducir un contrato y número de expediente registrado en la hoja RELACIÓN DE CONTRATOS; revise los datos introducidos",IF(_xlfn._xlws.FILTER('RELACIÓN DE CONTRATOS'!$N$23:$N$165,'RELACIÓN DE GASTOS'!$B151&amp;'RELACIÓN DE GASTOS'!$C151='RELACIÓN DE CONTRATOS'!$N$23:$N$165)=_xlfn.CONCAT(B151,C151),"")),"revise eleccion")</f>
        <v/>
      </c>
    </row>
    <row r="152" spans="2:27" ht="99.6" customHeight="1">
      <c r="B152" s="188"/>
      <c r="C152" s="187"/>
      <c r="D152" s="33"/>
      <c r="E152" s="33"/>
      <c r="F152" s="131" t="str">
        <f>IFERROR(VLOOKUP(E152,Listados2!$R$2:$S$647,2,0),"")</f>
        <v/>
      </c>
      <c r="G152" s="33"/>
      <c r="H152" s="124"/>
      <c r="I152" s="124"/>
      <c r="J152" s="124"/>
      <c r="K152" s="33"/>
      <c r="L152" s="33"/>
      <c r="M152" s="33"/>
      <c r="N152" s="29"/>
      <c r="O152" s="30"/>
      <c r="P152" s="30"/>
      <c r="Q152" s="30"/>
      <c r="R152" s="30"/>
      <c r="S152" s="30"/>
      <c r="T152" s="33"/>
      <c r="U152" s="33"/>
      <c r="Y152" s="145" t="str">
        <f>IF(AND(Tabla14[[#This Row],[Identifique el número, modo y fecha de los pagos relacionados]]="",Tabla14[[#This Row],[Nº de factura]]&lt;&gt;""),"1","2")</f>
        <v>2</v>
      </c>
      <c r="AA152" s="236" t="str">
        <f t="array" ref="AA152">IFERROR(IF(OR(AND('RELACIÓN DE GASTOS'!$B152="",'RELACIÓN DE GASTOS'!$C152&lt;&gt;""),AND('RELACIÓN DE GASTOS'!$C152="",'RELACIÓN DE GASTOS'!$B152&lt;&gt;"")),"Debe introducir un contrato y número de expediente registrado en la hoja RELACIÓN DE CONTRATOS; revise los datos introducidos",IF(_xlfn._xlws.FILTER('RELACIÓN DE CONTRATOS'!$N$23:$N$165,'RELACIÓN DE GASTOS'!$B152&amp;'RELACIÓN DE GASTOS'!$C152='RELACIÓN DE CONTRATOS'!$N$23:$N$165)=_xlfn.CONCAT(B152,C152),"")),"revise eleccion")</f>
        <v/>
      </c>
    </row>
    <row r="153" spans="2:27" ht="99.9" customHeight="1">
      <c r="B153" s="188"/>
      <c r="C153" s="187"/>
      <c r="D153" s="33"/>
      <c r="E153" s="33"/>
      <c r="F153" s="131" t="str">
        <f>IFERROR(VLOOKUP(E153,Listados2!$R$2:$S$647,2,0),"")</f>
        <v/>
      </c>
      <c r="G153" s="33"/>
      <c r="H153" s="124"/>
      <c r="I153" s="124"/>
      <c r="J153" s="124"/>
      <c r="K153" s="33"/>
      <c r="L153" s="33"/>
      <c r="M153" s="33"/>
      <c r="N153" s="29"/>
      <c r="O153" s="30"/>
      <c r="P153" s="30"/>
      <c r="Q153" s="30"/>
      <c r="R153" s="30"/>
      <c r="S153" s="30"/>
      <c r="T153" s="33"/>
      <c r="U153" s="33"/>
      <c r="Y153" s="145" t="str">
        <f>IF(AND(Tabla14[[#This Row],[Identifique el número, modo y fecha de los pagos relacionados]]="",Tabla14[[#This Row],[Nº de factura]]&lt;&gt;""),"1","2")</f>
        <v>2</v>
      </c>
      <c r="AA153" s="236" t="str">
        <f t="array" ref="AA153">IFERROR(IF(OR(AND('RELACIÓN DE GASTOS'!$B153="",'RELACIÓN DE GASTOS'!$C153&lt;&gt;""),AND('RELACIÓN DE GASTOS'!$C153="",'RELACIÓN DE GASTOS'!$B153&lt;&gt;"")),"Debe introducir un contrato y número de expediente registrado en la hoja RELACIÓN DE CONTRATOS; revise los datos introducidos",IF(_xlfn._xlws.FILTER('RELACIÓN DE CONTRATOS'!$N$23:$N$165,'RELACIÓN DE GASTOS'!$B153&amp;'RELACIÓN DE GASTOS'!$C153='RELACIÓN DE CONTRATOS'!$N$23:$N$165)=_xlfn.CONCAT(B153,C153),"")),"revise eleccion")</f>
        <v/>
      </c>
    </row>
    <row r="154" spans="2:27" ht="99.9" customHeight="1">
      <c r="B154" s="188"/>
      <c r="C154" s="187"/>
      <c r="D154" s="33"/>
      <c r="E154" s="33"/>
      <c r="F154" s="131" t="str">
        <f>IFERROR(VLOOKUP(E154,Listados2!$R$2:$S$647,2,0),"")</f>
        <v/>
      </c>
      <c r="G154" s="33"/>
      <c r="H154" s="124"/>
      <c r="I154" s="124"/>
      <c r="J154" s="124"/>
      <c r="K154" s="33"/>
      <c r="L154" s="33"/>
      <c r="M154" s="33"/>
      <c r="N154" s="29"/>
      <c r="O154" s="30"/>
      <c r="P154" s="30"/>
      <c r="Q154" s="30"/>
      <c r="R154" s="30"/>
      <c r="S154" s="30"/>
      <c r="T154" s="33"/>
      <c r="U154" s="33"/>
      <c r="Y154" s="145" t="str">
        <f>IF(AND(Tabla14[[#This Row],[Identifique el número, modo y fecha de los pagos relacionados]]="",Tabla14[[#This Row],[Nº de factura]]&lt;&gt;""),"1","2")</f>
        <v>2</v>
      </c>
      <c r="AA154" s="236" t="str">
        <f t="array" ref="AA154">IFERROR(IF(OR(AND('RELACIÓN DE GASTOS'!$B154="",'RELACIÓN DE GASTOS'!$C154&lt;&gt;""),AND('RELACIÓN DE GASTOS'!$C154="",'RELACIÓN DE GASTOS'!$B154&lt;&gt;"")),"Debe introducir un contrato y número de expediente registrado en la hoja RELACIÓN DE CONTRATOS; revise los datos introducidos",IF(_xlfn._xlws.FILTER('RELACIÓN DE CONTRATOS'!$N$23:$N$165,'RELACIÓN DE GASTOS'!$B154&amp;'RELACIÓN DE GASTOS'!$C154='RELACIÓN DE CONTRATOS'!$N$23:$N$165)=_xlfn.CONCAT(B154,C154),"")),"revise eleccion")</f>
        <v/>
      </c>
    </row>
    <row r="155" spans="2:27" ht="99.9" customHeight="1">
      <c r="B155" s="188"/>
      <c r="C155" s="187"/>
      <c r="D155" s="33"/>
      <c r="E155" s="33"/>
      <c r="F155" s="131" t="str">
        <f>IFERROR(VLOOKUP(E155,Listados2!$R$2:$S$647,2,0),"")</f>
        <v/>
      </c>
      <c r="G155" s="33"/>
      <c r="H155" s="124"/>
      <c r="I155" s="124"/>
      <c r="J155" s="124"/>
      <c r="K155" s="33"/>
      <c r="L155" s="33"/>
      <c r="M155" s="33"/>
      <c r="N155" s="29"/>
      <c r="O155" s="30"/>
      <c r="P155" s="30"/>
      <c r="Q155" s="30"/>
      <c r="R155" s="30"/>
      <c r="S155" s="30"/>
      <c r="T155" s="33"/>
      <c r="U155" s="33"/>
      <c r="Y155" s="145" t="str">
        <f>IF(AND(Tabla14[[#This Row],[Identifique el número, modo y fecha de los pagos relacionados]]="",Tabla14[[#This Row],[Nº de factura]]&lt;&gt;""),"1","2")</f>
        <v>2</v>
      </c>
      <c r="AA155" s="236" t="str">
        <f t="array" ref="AA155">IFERROR(IF(OR(AND('RELACIÓN DE GASTOS'!$B155="",'RELACIÓN DE GASTOS'!$C155&lt;&gt;""),AND('RELACIÓN DE GASTOS'!$C155="",'RELACIÓN DE GASTOS'!$B155&lt;&gt;"")),"Debe introducir un contrato y número de expediente registrado en la hoja RELACIÓN DE CONTRATOS; revise los datos introducidos",IF(_xlfn._xlws.FILTER('RELACIÓN DE CONTRATOS'!$N$23:$N$165,'RELACIÓN DE GASTOS'!$B155&amp;'RELACIÓN DE GASTOS'!$C155='RELACIÓN DE CONTRATOS'!$N$23:$N$165)=_xlfn.CONCAT(B155,C155),"")),"revise eleccion")</f>
        <v/>
      </c>
    </row>
    <row r="156" spans="2:27" ht="99.9" customHeight="1">
      <c r="B156" s="188"/>
      <c r="C156" s="187"/>
      <c r="D156" s="33"/>
      <c r="E156" s="33"/>
      <c r="F156" s="131" t="str">
        <f>IFERROR(VLOOKUP(E156,Listados2!$R$2:$S$647,2,0),"")</f>
        <v/>
      </c>
      <c r="G156" s="33"/>
      <c r="H156" s="124"/>
      <c r="I156" s="124"/>
      <c r="J156" s="124"/>
      <c r="K156" s="33"/>
      <c r="L156" s="33"/>
      <c r="M156" s="33"/>
      <c r="N156" s="29"/>
      <c r="O156" s="30"/>
      <c r="P156" s="30"/>
      <c r="Q156" s="30"/>
      <c r="R156" s="30"/>
      <c r="S156" s="30"/>
      <c r="T156" s="33"/>
      <c r="U156" s="33"/>
      <c r="Y156" s="145" t="str">
        <f>IF(AND(Tabla14[[#This Row],[Identifique el número, modo y fecha de los pagos relacionados]]="",Tabla14[[#This Row],[Nº de factura]]&lt;&gt;""),"1","2")</f>
        <v>2</v>
      </c>
      <c r="AA156" s="236" t="str">
        <f t="array" ref="AA156">IFERROR(IF(OR(AND('RELACIÓN DE GASTOS'!$B156="",'RELACIÓN DE GASTOS'!$C156&lt;&gt;""),AND('RELACIÓN DE GASTOS'!$C156="",'RELACIÓN DE GASTOS'!$B156&lt;&gt;"")),"Debe introducir un contrato y número de expediente registrado en la hoja RELACIÓN DE CONTRATOS; revise los datos introducidos",IF(_xlfn._xlws.FILTER('RELACIÓN DE CONTRATOS'!$N$23:$N$165,'RELACIÓN DE GASTOS'!$B156&amp;'RELACIÓN DE GASTOS'!$C156='RELACIÓN DE CONTRATOS'!$N$23:$N$165)=_xlfn.CONCAT(B156,C156),"")),"revise eleccion")</f>
        <v/>
      </c>
    </row>
    <row r="157" spans="2:27" ht="99.9" customHeight="1">
      <c r="B157" s="188"/>
      <c r="C157" s="187"/>
      <c r="D157" s="33"/>
      <c r="E157" s="33"/>
      <c r="F157" s="131" t="str">
        <f>IFERROR(VLOOKUP(E157,Listados2!$R$2:$S$647,2,0),"")</f>
        <v/>
      </c>
      <c r="G157" s="33"/>
      <c r="H157" s="124"/>
      <c r="I157" s="124"/>
      <c r="J157" s="124"/>
      <c r="K157" s="33"/>
      <c r="L157" s="33"/>
      <c r="M157" s="33"/>
      <c r="N157" s="29"/>
      <c r="O157" s="30"/>
      <c r="P157" s="30"/>
      <c r="Q157" s="30"/>
      <c r="R157" s="30"/>
      <c r="S157" s="30"/>
      <c r="T157" s="33"/>
      <c r="U157" s="33"/>
      <c r="Y157" s="145" t="str">
        <f>IF(AND(Tabla14[[#This Row],[Identifique el número, modo y fecha de los pagos relacionados]]="",Tabla14[[#This Row],[Nº de factura]]&lt;&gt;""),"1","2")</f>
        <v>2</v>
      </c>
      <c r="AA157" s="236" t="str">
        <f t="array" ref="AA157">IFERROR(IF(OR(AND('RELACIÓN DE GASTOS'!$B157="",'RELACIÓN DE GASTOS'!$C157&lt;&gt;""),AND('RELACIÓN DE GASTOS'!$C157="",'RELACIÓN DE GASTOS'!$B157&lt;&gt;"")),"Debe introducir un contrato y número de expediente registrado en la hoja RELACIÓN DE CONTRATOS; revise los datos introducidos",IF(_xlfn._xlws.FILTER('RELACIÓN DE CONTRATOS'!$N$23:$N$165,'RELACIÓN DE GASTOS'!$B157&amp;'RELACIÓN DE GASTOS'!$C157='RELACIÓN DE CONTRATOS'!$N$23:$N$165)=_xlfn.CONCAT(B157,C157),"")),"revise eleccion")</f>
        <v/>
      </c>
    </row>
    <row r="158" spans="2:27" ht="99.9" customHeight="1">
      <c r="B158" s="188"/>
      <c r="C158" s="187"/>
      <c r="D158" s="33"/>
      <c r="E158" s="33"/>
      <c r="F158" s="131" t="str">
        <f>IFERROR(VLOOKUP(E158,Listados2!$R$2:$S$647,2,0),"")</f>
        <v/>
      </c>
      <c r="G158" s="33"/>
      <c r="H158" s="124"/>
      <c r="I158" s="124"/>
      <c r="J158" s="124"/>
      <c r="K158" s="33"/>
      <c r="L158" s="33"/>
      <c r="M158" s="33"/>
      <c r="N158" s="29"/>
      <c r="O158" s="30"/>
      <c r="P158" s="30"/>
      <c r="Q158" s="30"/>
      <c r="R158" s="30"/>
      <c r="S158" s="30"/>
      <c r="T158" s="33"/>
      <c r="U158" s="33"/>
      <c r="Y158" s="145" t="str">
        <f>IF(AND(Tabla14[[#This Row],[Identifique el número, modo y fecha de los pagos relacionados]]="",Tabla14[[#This Row],[Nº de factura]]&lt;&gt;""),"1","2")</f>
        <v>2</v>
      </c>
      <c r="AA158" s="236" t="str">
        <f t="array" ref="AA158">IFERROR(IF(OR(AND('RELACIÓN DE GASTOS'!$B158="",'RELACIÓN DE GASTOS'!$C158&lt;&gt;""),AND('RELACIÓN DE GASTOS'!$C158="",'RELACIÓN DE GASTOS'!$B158&lt;&gt;"")),"Debe introducir un contrato y número de expediente registrado en la hoja RELACIÓN DE CONTRATOS; revise los datos introducidos",IF(_xlfn._xlws.FILTER('RELACIÓN DE CONTRATOS'!$N$23:$N$165,'RELACIÓN DE GASTOS'!$B158&amp;'RELACIÓN DE GASTOS'!$C158='RELACIÓN DE CONTRATOS'!$N$23:$N$165)=_xlfn.CONCAT(B158,C158),"")),"revise eleccion")</f>
        <v/>
      </c>
    </row>
    <row r="159" spans="2:27" ht="99.9" customHeight="1">
      <c r="B159" s="188"/>
      <c r="C159" s="187"/>
      <c r="D159" s="33"/>
      <c r="E159" s="33"/>
      <c r="F159" s="131" t="str">
        <f>IFERROR(VLOOKUP(E159,Listados2!$R$2:$S$647,2,0),"")</f>
        <v/>
      </c>
      <c r="G159" s="33"/>
      <c r="H159" s="124"/>
      <c r="I159" s="124"/>
      <c r="J159" s="124"/>
      <c r="K159" s="33"/>
      <c r="L159" s="33"/>
      <c r="M159" s="33"/>
      <c r="N159" s="29"/>
      <c r="O159" s="30"/>
      <c r="P159" s="30"/>
      <c r="Q159" s="30"/>
      <c r="R159" s="30"/>
      <c r="S159" s="30"/>
      <c r="T159" s="33"/>
      <c r="U159" s="33"/>
      <c r="Y159" s="145" t="str">
        <f>IF(AND(Tabla14[[#This Row],[Identifique el número, modo y fecha de los pagos relacionados]]="",Tabla14[[#This Row],[Nº de factura]]&lt;&gt;""),"1","2")</f>
        <v>2</v>
      </c>
      <c r="AA159" s="236" t="str">
        <f t="array" ref="AA159">IFERROR(IF(OR(AND('RELACIÓN DE GASTOS'!$B159="",'RELACIÓN DE GASTOS'!$C159&lt;&gt;""),AND('RELACIÓN DE GASTOS'!$C159="",'RELACIÓN DE GASTOS'!$B159&lt;&gt;"")),"Debe introducir un contrato y número de expediente registrado en la hoja RELACIÓN DE CONTRATOS; revise los datos introducidos",IF(_xlfn._xlws.FILTER('RELACIÓN DE CONTRATOS'!$N$23:$N$165,'RELACIÓN DE GASTOS'!$B159&amp;'RELACIÓN DE GASTOS'!$C159='RELACIÓN DE CONTRATOS'!$N$23:$N$165)=_xlfn.CONCAT(B159,C159),"")),"revise eleccion")</f>
        <v/>
      </c>
    </row>
    <row r="160" spans="2:27" ht="99.9" customHeight="1">
      <c r="B160" s="188"/>
      <c r="C160" s="187"/>
      <c r="D160" s="33"/>
      <c r="E160" s="33"/>
      <c r="F160" s="131" t="str">
        <f>IFERROR(VLOOKUP(E160,Listados2!$R$2:$S$647,2,0),"")</f>
        <v/>
      </c>
      <c r="G160" s="33"/>
      <c r="H160" s="124"/>
      <c r="I160" s="124"/>
      <c r="J160" s="124"/>
      <c r="K160" s="33"/>
      <c r="L160" s="33"/>
      <c r="M160" s="33"/>
      <c r="N160" s="29"/>
      <c r="O160" s="30"/>
      <c r="P160" s="30"/>
      <c r="Q160" s="30"/>
      <c r="R160" s="30"/>
      <c r="S160" s="30"/>
      <c r="T160" s="33"/>
      <c r="U160" s="33"/>
      <c r="Y160" s="145" t="str">
        <f>IF(AND(Tabla14[[#This Row],[Identifique el número, modo y fecha de los pagos relacionados]]="",Tabla14[[#This Row],[Nº de factura]]&lt;&gt;""),"1","2")</f>
        <v>2</v>
      </c>
      <c r="AA160" s="236" t="str">
        <f t="array" ref="AA160">IFERROR(IF(OR(AND('RELACIÓN DE GASTOS'!$B160="",'RELACIÓN DE GASTOS'!$C160&lt;&gt;""),AND('RELACIÓN DE GASTOS'!$C160="",'RELACIÓN DE GASTOS'!$B160&lt;&gt;"")),"Debe introducir un contrato y número de expediente registrado en la hoja RELACIÓN DE CONTRATOS; revise los datos introducidos",IF(_xlfn._xlws.FILTER('RELACIÓN DE CONTRATOS'!$N$23:$N$165,'RELACIÓN DE GASTOS'!$B160&amp;'RELACIÓN DE GASTOS'!$C160='RELACIÓN DE CONTRATOS'!$N$23:$N$165)=_xlfn.CONCAT(B160,C160),"")),"revise eleccion")</f>
        <v/>
      </c>
    </row>
    <row r="161" spans="2:27" ht="99.9" customHeight="1">
      <c r="B161" s="188"/>
      <c r="C161" s="187"/>
      <c r="D161" s="33"/>
      <c r="E161" s="33"/>
      <c r="F161" s="131" t="str">
        <f>IFERROR(VLOOKUP(E161,Listados2!$R$2:$S$647,2,0),"")</f>
        <v/>
      </c>
      <c r="G161" s="33"/>
      <c r="H161" s="124"/>
      <c r="I161" s="124"/>
      <c r="J161" s="124"/>
      <c r="K161" s="33"/>
      <c r="L161" s="33"/>
      <c r="M161" s="33"/>
      <c r="N161" s="29"/>
      <c r="O161" s="30"/>
      <c r="P161" s="30"/>
      <c r="Q161" s="30"/>
      <c r="R161" s="30"/>
      <c r="S161" s="30"/>
      <c r="T161" s="33"/>
      <c r="U161" s="33"/>
      <c r="Y161" s="145" t="str">
        <f>IF(AND(Tabla14[[#This Row],[Identifique el número, modo y fecha de los pagos relacionados]]="",Tabla14[[#This Row],[Nº de factura]]&lt;&gt;""),"1","2")</f>
        <v>2</v>
      </c>
      <c r="AA161" s="236" t="str">
        <f t="array" ref="AA161">IFERROR(IF(OR(AND('RELACIÓN DE GASTOS'!$B161="",'RELACIÓN DE GASTOS'!$C161&lt;&gt;""),AND('RELACIÓN DE GASTOS'!$C161="",'RELACIÓN DE GASTOS'!$B161&lt;&gt;"")),"Debe introducir un contrato y número de expediente registrado en la hoja RELACIÓN DE CONTRATOS; revise los datos introducidos",IF(_xlfn._xlws.FILTER('RELACIÓN DE CONTRATOS'!$N$23:$N$165,'RELACIÓN DE GASTOS'!$B161&amp;'RELACIÓN DE GASTOS'!$C161='RELACIÓN DE CONTRATOS'!$N$23:$N$165)=_xlfn.CONCAT(B161,C161),"")),"revise eleccion")</f>
        <v/>
      </c>
    </row>
    <row r="162" spans="2:27" ht="99.9" customHeight="1">
      <c r="B162" s="188"/>
      <c r="C162" s="187"/>
      <c r="D162" s="33"/>
      <c r="E162" s="33"/>
      <c r="F162" s="131" t="str">
        <f>IFERROR(VLOOKUP(E162,Listados2!$R$2:$S$647,2,0),"")</f>
        <v/>
      </c>
      <c r="G162" s="33"/>
      <c r="H162" s="124"/>
      <c r="I162" s="124"/>
      <c r="J162" s="124"/>
      <c r="K162" s="33"/>
      <c r="L162" s="33"/>
      <c r="M162" s="33"/>
      <c r="N162" s="29"/>
      <c r="O162" s="30"/>
      <c r="P162" s="30"/>
      <c r="Q162" s="30"/>
      <c r="R162" s="30"/>
      <c r="S162" s="30"/>
      <c r="T162" s="33"/>
      <c r="U162" s="33"/>
      <c r="Y162" s="145" t="str">
        <f>IF(AND(Tabla14[[#This Row],[Identifique el número, modo y fecha de los pagos relacionados]]="",Tabla14[[#This Row],[Nº de factura]]&lt;&gt;""),"1","2")</f>
        <v>2</v>
      </c>
      <c r="AA162" s="236" t="str">
        <f t="array" ref="AA162">IFERROR(IF(OR(AND('RELACIÓN DE GASTOS'!$B162="",'RELACIÓN DE GASTOS'!$C162&lt;&gt;""),AND('RELACIÓN DE GASTOS'!$C162="",'RELACIÓN DE GASTOS'!$B162&lt;&gt;"")),"Debe introducir un contrato y número de expediente registrado en la hoja RELACIÓN DE CONTRATOS; revise los datos introducidos",IF(_xlfn._xlws.FILTER('RELACIÓN DE CONTRATOS'!$N$23:$N$165,'RELACIÓN DE GASTOS'!$B162&amp;'RELACIÓN DE GASTOS'!$C162='RELACIÓN DE CONTRATOS'!$N$23:$N$165)=_xlfn.CONCAT(B162,C162),"")),"revise eleccion")</f>
        <v/>
      </c>
    </row>
    <row r="163" spans="2:27" ht="99.9" customHeight="1">
      <c r="B163" s="188"/>
      <c r="C163" s="187"/>
      <c r="D163" s="33"/>
      <c r="E163" s="33"/>
      <c r="F163" s="131" t="str">
        <f>IFERROR(VLOOKUP(E163,Listados2!$R$2:$S$647,2,0),"")</f>
        <v/>
      </c>
      <c r="G163" s="33"/>
      <c r="H163" s="124"/>
      <c r="I163" s="124"/>
      <c r="J163" s="124"/>
      <c r="K163" s="33"/>
      <c r="L163" s="33"/>
      <c r="M163" s="33"/>
      <c r="N163" s="29"/>
      <c r="O163" s="30"/>
      <c r="P163" s="30"/>
      <c r="Q163" s="30"/>
      <c r="R163" s="30"/>
      <c r="S163" s="30"/>
      <c r="T163" s="33"/>
      <c r="U163" s="33"/>
      <c r="Y163" s="145" t="str">
        <f>IF(AND(Tabla14[[#This Row],[Identifique el número, modo y fecha de los pagos relacionados]]="",Tabla14[[#This Row],[Nº de factura]]&lt;&gt;""),"1","2")</f>
        <v>2</v>
      </c>
      <c r="AA163" s="236" t="str">
        <f t="array" ref="AA163">IFERROR(IF(OR(AND('RELACIÓN DE GASTOS'!$B163="",'RELACIÓN DE GASTOS'!$C163&lt;&gt;""),AND('RELACIÓN DE GASTOS'!$C163="",'RELACIÓN DE GASTOS'!$B163&lt;&gt;"")),"Debe introducir un contrato y número de expediente registrado en la hoja RELACIÓN DE CONTRATOS; revise los datos introducidos",IF(_xlfn._xlws.FILTER('RELACIÓN DE CONTRATOS'!$N$23:$N$165,'RELACIÓN DE GASTOS'!$B163&amp;'RELACIÓN DE GASTOS'!$C163='RELACIÓN DE CONTRATOS'!$N$23:$N$165)=_xlfn.CONCAT(B163,C163),"")),"revise eleccion")</f>
        <v/>
      </c>
    </row>
    <row r="164" spans="2:27" ht="99.9" customHeight="1">
      <c r="B164" s="191"/>
      <c r="C164" s="192"/>
      <c r="D164" s="127"/>
      <c r="E164" s="127"/>
      <c r="F164" s="131" t="str">
        <f>IFERROR(VLOOKUP(E164,Listados2!$R$2:$S$647,2,0),"")</f>
        <v/>
      </c>
      <c r="G164" s="127"/>
      <c r="H164" s="238"/>
      <c r="I164" s="238"/>
      <c r="J164" s="124"/>
      <c r="K164" s="127"/>
      <c r="L164" s="127"/>
      <c r="M164" s="127"/>
      <c r="N164" s="86"/>
      <c r="O164" s="79"/>
      <c r="P164" s="79"/>
      <c r="Q164" s="79"/>
      <c r="R164" s="79"/>
      <c r="S164" s="79"/>
      <c r="T164" s="127"/>
      <c r="U164" s="33"/>
      <c r="Y164" s="145" t="str">
        <f>IF(AND(Tabla14[[#This Row],[Identifique el número, modo y fecha de los pagos relacionados]]="",Tabla14[[#This Row],[Nº de factura]]&lt;&gt;""),"1","2")</f>
        <v>2</v>
      </c>
      <c r="AA164" s="236" t="str">
        <f t="array" ref="AA164">IFERROR(IF(OR(AND('RELACIÓN DE GASTOS'!$B164="",'RELACIÓN DE GASTOS'!$C164&lt;&gt;""),AND('RELACIÓN DE GASTOS'!$C164="",'RELACIÓN DE GASTOS'!$B164&lt;&gt;"")),"Debe introducir un contrato y número de expediente registrado en la hoja RELACIÓN DE CONTRATOS; revise los datos introducidos",IF(_xlfn._xlws.FILTER('RELACIÓN DE CONTRATOS'!$N$23:$N$165,'RELACIÓN DE GASTOS'!$B164&amp;'RELACIÓN DE GASTOS'!$C164='RELACIÓN DE CONTRATOS'!$N$23:$N$165)=_xlfn.CONCAT(B164,C164),"")),"revise eleccion")</f>
        <v/>
      </c>
    </row>
    <row r="165" spans="2:27">
      <c r="Y165" s="236"/>
    </row>
  </sheetData>
  <sheetProtection sheet="1" scenarios="1" formatCells="0" formatRows="0" selectLockedCells="1" autoFilter="0"/>
  <mergeCells count="17">
    <mergeCell ref="S20:T20"/>
    <mergeCell ref="D18:F19"/>
    <mergeCell ref="B18:C19"/>
    <mergeCell ref="G18:R18"/>
    <mergeCell ref="H19:Q19"/>
    <mergeCell ref="C12:D12"/>
    <mergeCell ref="C13:D13"/>
    <mergeCell ref="U18:U19"/>
    <mergeCell ref="S18:T19"/>
    <mergeCell ref="B8:D8"/>
    <mergeCell ref="D15:D16"/>
    <mergeCell ref="E15:E16"/>
    <mergeCell ref="F15:F16"/>
    <mergeCell ref="B15:B16"/>
    <mergeCell ref="C15:C16"/>
    <mergeCell ref="C10:D10"/>
    <mergeCell ref="C11:D11"/>
  </mergeCells>
  <phoneticPr fontId="6" type="noConversion"/>
  <conditionalFormatting sqref="B18:C19">
    <cfRule type="expression" dxfId="83" priority="4">
      <formula>$B$18="El título del contrato no se corresponde con el número de expediente de la plataforma de contratación"</formula>
    </cfRule>
  </conditionalFormatting>
  <conditionalFormatting sqref="B22:C164">
    <cfRule type="expression" dxfId="82" priority="3">
      <formula>$AA22:$AA$165="revise eleccion"</formula>
    </cfRule>
  </conditionalFormatting>
  <conditionalFormatting sqref="S18:T19">
    <cfRule type="expression" dxfId="81" priority="2">
      <formula>$AC$22&gt;0</formula>
    </cfRule>
  </conditionalFormatting>
  <conditionalFormatting sqref="S22:T164">
    <cfRule type="expression" dxfId="80" priority="1">
      <formula>$Y22:$Y$165="1"</formula>
    </cfRule>
  </conditionalFormatting>
  <dataValidations xWindow="1557" yWindow="670" count="6">
    <dataValidation allowBlank="1" showInputMessage="1" showErrorMessage="1" promptTitle="Seleccione del desplegable" prompt="Seleccione del desplegable" sqref="C11 C15" xr:uid="{F44681DE-18E7-4543-A5F7-1CA47E39C3A4}"/>
    <dataValidation errorStyle="warning" allowBlank="1" showInputMessage="1" showErrorMessage="1" error="Debe intoducir un CIF o NIF válido. Con 9 o 12 caracteres dependiendo de si quiere incluir guiones." sqref="H165:H1048576 J22:J164" xr:uid="{93EB694B-3507-4635-B99B-43166691C921}"/>
    <dataValidation type="list" allowBlank="1" showInputMessage="1" showErrorMessage="1" sqref="E22:E164" xr:uid="{F4A45752-5ED2-46DE-88B1-A0947833B51D}">
      <formula1>INDIRECT($B$15)</formula1>
    </dataValidation>
    <dataValidation type="date" allowBlank="1" showInputMessage="1" showErrorMessage="1" sqref="N22:N164" xr:uid="{C843E63F-BFDD-4F9C-878B-DD9F6AF3857D}">
      <formula1>32874</formula1>
      <formula2>47484</formula2>
    </dataValidation>
    <dataValidation type="decimal" allowBlank="1" showInputMessage="1" showErrorMessage="1" sqref="O22:O164 P22:P164 Q22:Q164 R22:R164" xr:uid="{B5479399-333E-4E96-86C3-1E09BB1C9739}">
      <formula1>0</formula1>
      <formula2>1000000000</formula2>
    </dataValidation>
    <dataValidation type="decimal" allowBlank="1" showInputMessage="1" showErrorMessage="1" sqref="S22:S164" xr:uid="{3CD7975D-6FC7-4AA6-ACD2-8D97AE7944B0}">
      <formula1>1</formula1>
      <formula2>1000000000</formula2>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xWindow="1557" yWindow="670" count="4">
        <x14:dataValidation type="list" allowBlank="1" showInputMessage="1" showErrorMessage="1" xr:uid="{F8B52C66-90EA-4351-A8D4-44D0AA421AA6}">
          <x14:formula1>
            <xm:f>'Actuaciones-gastos'!$A$1:$A$19</xm:f>
          </x14:formula1>
          <xm:sqref>D22:D164</xm:sqref>
        </x14:dataValidation>
        <x14:dataValidation type="list" allowBlank="1" showInputMessage="1" showErrorMessage="1" xr:uid="{E120EA98-54A0-4AC0-9041-CF71E771FD8B}">
          <x14:formula1>
            <xm:f>_xlfn.ANCHORARRAY('RELACIÓN DE CONTRATOS'!$Z$23)</xm:f>
          </x14:formula1>
          <xm:sqref>C22:C164</xm:sqref>
        </x14:dataValidation>
        <x14:dataValidation type="list" allowBlank="1" showInputMessage="1" showErrorMessage="1" xr:uid="{AD9EAA52-DEA5-452A-A0D5-8C065B9D390B}">
          <x14:formula1>
            <xm:f>_xlfn.ANCHORARRAY('RELACIÓN DE CONTRATOS'!$Y$23)</xm:f>
          </x14:formula1>
          <xm:sqref>B22:B164</xm:sqref>
        </x14:dataValidation>
        <x14:dataValidation type="list" allowBlank="1" showInputMessage="1" showErrorMessage="1" xr:uid="{BCE0680B-E041-4CEF-AD88-F8DDC659F114}">
          <x14:formula1>
            <xm:f>'Actuaciones-gastos'!$A$23:$A$29</xm:f>
          </x14:formula1>
          <xm:sqref>G22:G164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B501D-2CE9-4CE8-AF5F-6872398737A8}">
  <sheetPr codeName="Hoja3"/>
  <dimension ref="A1:Y961"/>
  <sheetViews>
    <sheetView showGridLines="0" zoomScale="40" zoomScaleNormal="40" workbookViewId="0">
      <selection activeCell="F19" sqref="F19"/>
    </sheetView>
  </sheetViews>
  <sheetFormatPr baseColWidth="10" defaultRowHeight="14.4" outlineLevelRow="1"/>
  <cols>
    <col min="1" max="1" width="3.88671875" customWidth="1"/>
    <col min="2" max="2" width="50.5546875" style="42" customWidth="1"/>
    <col min="3" max="3" width="27.33203125" customWidth="1"/>
    <col min="4" max="4" width="29.109375" customWidth="1"/>
    <col min="5" max="5" width="26.88671875" customWidth="1"/>
    <col min="6" max="6" width="27.109375" customWidth="1"/>
    <col min="7" max="7" width="35" customWidth="1"/>
    <col min="8" max="8" width="32.109375" customWidth="1"/>
    <col min="9" max="9" width="23" customWidth="1"/>
    <col min="10" max="10" width="55.5546875" customWidth="1"/>
    <col min="11" max="11" width="9.109375" customWidth="1"/>
    <col min="12" max="12" width="73.109375" customWidth="1"/>
    <col min="13" max="13" width="45.5546875" customWidth="1"/>
    <col min="14" max="14" width="36.33203125" customWidth="1"/>
    <col min="16" max="16" width="28.109375" customWidth="1"/>
    <col min="18" max="18" width="27.5546875" customWidth="1"/>
    <col min="21" max="21" width="25.88671875" customWidth="1"/>
  </cols>
  <sheetData>
    <row r="1" spans="1:25" ht="28.8" outlineLevel="1">
      <c r="A1" s="45"/>
      <c r="B1" s="44"/>
      <c r="C1" s="45"/>
      <c r="D1" s="45"/>
      <c r="E1" s="45"/>
      <c r="F1" s="45"/>
      <c r="G1" s="45"/>
      <c r="H1" s="45"/>
      <c r="I1" s="45"/>
      <c r="J1" s="45"/>
      <c r="K1" s="45"/>
      <c r="L1" s="64" t="s">
        <v>1294</v>
      </c>
      <c r="M1" s="65" t="s">
        <v>1662</v>
      </c>
      <c r="N1" s="45"/>
      <c r="O1" s="45"/>
      <c r="P1" s="45"/>
      <c r="Q1" s="45"/>
      <c r="R1" s="45"/>
      <c r="S1" s="45"/>
      <c r="T1" s="45"/>
      <c r="U1" s="45"/>
      <c r="V1" s="45"/>
      <c r="W1" s="45"/>
      <c r="X1" s="45"/>
      <c r="Y1" s="45"/>
    </row>
    <row r="2" spans="1:25" outlineLevel="1">
      <c r="A2" s="45"/>
      <c r="B2" s="41"/>
      <c r="C2" s="14"/>
      <c r="D2" s="14"/>
      <c r="E2" s="14"/>
      <c r="F2" s="14"/>
      <c r="G2" s="45"/>
      <c r="H2" s="45"/>
      <c r="I2" s="45"/>
      <c r="J2" s="45"/>
      <c r="K2" s="45"/>
      <c r="L2" s="66" t="s">
        <v>1315</v>
      </c>
      <c r="M2" s="67">
        <v>80000</v>
      </c>
      <c r="N2" s="45"/>
      <c r="O2" s="45"/>
      <c r="P2" s="45"/>
      <c r="Q2" s="45"/>
      <c r="R2" s="45"/>
      <c r="S2" s="45"/>
      <c r="T2" s="45"/>
      <c r="U2" s="45"/>
      <c r="V2" s="45"/>
      <c r="W2" s="45"/>
      <c r="X2" s="45"/>
      <c r="Y2" s="45"/>
    </row>
    <row r="3" spans="1:25" outlineLevel="1">
      <c r="A3" s="45"/>
      <c r="B3" s="44"/>
      <c r="C3" s="45"/>
      <c r="D3" s="45"/>
      <c r="E3" s="45"/>
      <c r="F3" s="14"/>
      <c r="G3" s="45"/>
      <c r="H3" s="45"/>
      <c r="I3" s="45"/>
      <c r="J3" s="45"/>
      <c r="K3" s="45"/>
      <c r="L3" s="66" t="s">
        <v>1656</v>
      </c>
      <c r="M3" s="67">
        <v>200000</v>
      </c>
      <c r="N3" s="45"/>
      <c r="O3" s="45"/>
      <c r="P3" s="45"/>
      <c r="Q3" s="45"/>
      <c r="R3" s="45"/>
      <c r="S3" s="45"/>
      <c r="T3" s="45"/>
      <c r="U3" s="45"/>
      <c r="V3" s="45"/>
      <c r="W3" s="45"/>
      <c r="X3" s="45"/>
      <c r="Y3" s="45"/>
    </row>
    <row r="4" spans="1:25" outlineLevel="1">
      <c r="A4" s="45"/>
      <c r="B4" s="41"/>
      <c r="C4" s="14"/>
      <c r="D4" s="14"/>
      <c r="E4" s="14"/>
      <c r="F4" s="14"/>
      <c r="G4" s="45"/>
      <c r="H4" s="45"/>
      <c r="I4" s="45"/>
      <c r="J4" s="45"/>
      <c r="K4" s="45"/>
      <c r="L4" s="66" t="s">
        <v>1657</v>
      </c>
      <c r="M4" s="67">
        <v>260000</v>
      </c>
      <c r="N4" s="45"/>
      <c r="O4" s="45"/>
      <c r="P4" s="45"/>
      <c r="Q4" s="45"/>
      <c r="R4" s="45"/>
      <c r="S4" s="45"/>
      <c r="T4" s="45"/>
      <c r="U4" s="45"/>
      <c r="V4" s="45"/>
      <c r="W4" s="45"/>
      <c r="X4" s="45"/>
      <c r="Y4" s="45"/>
    </row>
    <row r="5" spans="1:25" outlineLevel="1">
      <c r="A5" s="45"/>
      <c r="B5" s="44"/>
      <c r="C5" s="45"/>
      <c r="D5" s="45"/>
      <c r="E5" s="45"/>
      <c r="F5" s="45"/>
      <c r="G5" s="45"/>
      <c r="H5" s="45"/>
      <c r="I5" s="45"/>
      <c r="J5" s="45"/>
      <c r="K5" s="45"/>
      <c r="L5" s="66" t="s">
        <v>1659</v>
      </c>
      <c r="M5" s="67">
        <v>80000</v>
      </c>
      <c r="N5" s="45"/>
      <c r="O5" s="45"/>
      <c r="P5" s="45"/>
      <c r="Q5" s="45"/>
      <c r="R5" s="45"/>
      <c r="S5" s="45"/>
      <c r="T5" s="45"/>
      <c r="U5" s="45"/>
      <c r="V5" s="45"/>
      <c r="W5" s="45"/>
      <c r="X5" s="45"/>
      <c r="Y5" s="45"/>
    </row>
    <row r="6" spans="1:25" outlineLevel="1">
      <c r="A6" s="45"/>
      <c r="B6" s="44"/>
      <c r="C6" s="45"/>
      <c r="D6" s="45"/>
      <c r="E6" s="45"/>
      <c r="F6" s="45"/>
      <c r="G6" s="45"/>
      <c r="H6" s="45"/>
      <c r="I6" s="45"/>
      <c r="J6" s="45"/>
      <c r="K6" s="45"/>
      <c r="L6" s="66" t="s">
        <v>1658</v>
      </c>
      <c r="M6" s="67">
        <v>200000</v>
      </c>
      <c r="N6" s="45"/>
      <c r="O6" s="45"/>
      <c r="P6" s="45"/>
      <c r="Q6" s="45"/>
      <c r="R6" s="45"/>
      <c r="S6" s="45"/>
      <c r="T6" s="45"/>
      <c r="U6" s="45"/>
      <c r="V6" s="45"/>
      <c r="W6" s="45"/>
      <c r="X6" s="45"/>
      <c r="Y6" s="45"/>
    </row>
    <row r="7" spans="1:25" ht="15" outlineLevel="1" thickBot="1">
      <c r="A7" s="45"/>
      <c r="B7" s="44"/>
      <c r="C7" s="45"/>
      <c r="D7" s="45"/>
      <c r="E7" s="45"/>
      <c r="F7" s="45"/>
      <c r="G7" s="102"/>
      <c r="H7" s="68"/>
      <c r="I7" s="68"/>
      <c r="J7" s="45"/>
      <c r="K7" s="45"/>
      <c r="L7" s="66" t="s">
        <v>1650</v>
      </c>
      <c r="M7" s="67">
        <v>260000</v>
      </c>
      <c r="N7" s="45"/>
      <c r="O7" s="45"/>
      <c r="P7" s="45"/>
      <c r="Q7" s="45"/>
      <c r="R7" s="45"/>
      <c r="S7" s="45"/>
      <c r="T7" s="45"/>
      <c r="U7" s="45"/>
      <c r="V7" s="45"/>
      <c r="W7" s="45"/>
      <c r="X7" s="45"/>
      <c r="Y7" s="45"/>
    </row>
    <row r="8" spans="1:25" ht="21" customHeight="1" outlineLevel="1" thickBot="1">
      <c r="A8" s="45"/>
      <c r="B8" s="276" t="s">
        <v>192</v>
      </c>
      <c r="C8" s="353" t="str">
        <f>IF('Pantalla de control'!H30&lt;&gt;"",'Pantalla de control'!H30,"")</f>
        <v/>
      </c>
      <c r="D8" s="354"/>
      <c r="E8" s="354"/>
      <c r="F8" s="277" t="s">
        <v>458</v>
      </c>
      <c r="G8" s="354" t="str">
        <f>IF('Pantalla de control'!I30&lt;&gt;"",'Pantalla de control'!I30,"")</f>
        <v/>
      </c>
      <c r="H8" s="355"/>
      <c r="I8" s="253"/>
      <c r="J8" s="45"/>
      <c r="K8" s="45"/>
      <c r="L8" s="66" t="s">
        <v>1651</v>
      </c>
      <c r="M8" s="67">
        <v>90000</v>
      </c>
      <c r="N8" s="45"/>
      <c r="O8" s="45"/>
      <c r="P8" s="45"/>
      <c r="Q8" s="45"/>
      <c r="R8" s="45"/>
      <c r="S8" s="45"/>
      <c r="T8" s="45"/>
      <c r="U8" s="45"/>
      <c r="V8" s="45"/>
      <c r="W8" s="45"/>
      <c r="X8" s="45"/>
      <c r="Y8" s="45"/>
    </row>
    <row r="9" spans="1:25" ht="18.75" customHeight="1" outlineLevel="1">
      <c r="A9" s="45"/>
      <c r="B9" s="44"/>
      <c r="C9" s="45"/>
      <c r="D9" s="45"/>
      <c r="E9" s="45"/>
      <c r="F9" s="45"/>
      <c r="G9" s="146"/>
      <c r="H9" s="146"/>
      <c r="I9" s="146"/>
      <c r="J9" s="45"/>
      <c r="K9" s="45"/>
      <c r="L9" s="66" t="s">
        <v>1661</v>
      </c>
      <c r="M9" s="67">
        <v>95000</v>
      </c>
      <c r="N9" s="45"/>
      <c r="O9" s="45"/>
      <c r="P9" s="45"/>
      <c r="Q9" s="45"/>
      <c r="R9" s="45"/>
      <c r="S9" s="45"/>
      <c r="T9" s="45"/>
      <c r="U9" s="45"/>
      <c r="V9" s="45"/>
      <c r="W9" s="45"/>
      <c r="X9" s="45"/>
      <c r="Y9" s="45"/>
    </row>
    <row r="10" spans="1:25" outlineLevel="1">
      <c r="A10" s="45"/>
      <c r="B10" s="44"/>
      <c r="C10" s="45"/>
      <c r="D10" s="45"/>
      <c r="E10" s="45"/>
      <c r="F10" s="45"/>
      <c r="G10" s="68"/>
      <c r="H10" s="68"/>
      <c r="I10" s="68"/>
      <c r="J10" s="45"/>
      <c r="K10" s="45"/>
      <c r="L10" s="66" t="s">
        <v>1652</v>
      </c>
      <c r="M10" s="67">
        <v>100000</v>
      </c>
      <c r="N10" s="45"/>
      <c r="O10" s="45"/>
      <c r="P10" s="45"/>
      <c r="Q10" s="45"/>
      <c r="R10" s="45"/>
      <c r="S10" s="45"/>
      <c r="T10" s="45"/>
      <c r="U10" s="45"/>
      <c r="V10" s="45"/>
      <c r="W10" s="45"/>
      <c r="X10" s="45"/>
      <c r="Y10" s="45"/>
    </row>
    <row r="11" spans="1:25" outlineLevel="1">
      <c r="A11" s="45"/>
      <c r="B11" s="44"/>
      <c r="C11" s="45"/>
      <c r="D11" s="45"/>
      <c r="E11" s="45"/>
      <c r="F11" s="45"/>
      <c r="G11" s="45"/>
      <c r="H11" s="45"/>
      <c r="I11" s="45"/>
      <c r="J11" s="45"/>
      <c r="K11" s="45"/>
      <c r="L11" s="66" t="s">
        <v>1653</v>
      </c>
      <c r="M11" s="67">
        <v>90000</v>
      </c>
      <c r="N11" s="68"/>
      <c r="O11" s="68"/>
      <c r="P11" s="45"/>
      <c r="Q11" s="68"/>
      <c r="R11" s="68"/>
      <c r="S11" s="68"/>
      <c r="T11" s="68"/>
      <c r="U11" s="68"/>
      <c r="V11" s="68"/>
      <c r="W11" s="45"/>
      <c r="X11" s="45"/>
      <c r="Y11" s="45"/>
    </row>
    <row r="12" spans="1:25" outlineLevel="1">
      <c r="A12" s="45"/>
      <c r="B12" s="44"/>
      <c r="C12" s="45"/>
      <c r="D12" s="45"/>
      <c r="E12" s="45"/>
      <c r="F12" s="45"/>
      <c r="G12" s="45"/>
      <c r="H12" s="45"/>
      <c r="I12" s="45"/>
      <c r="J12" s="45"/>
      <c r="K12" s="45"/>
      <c r="L12" s="66" t="s">
        <v>1655</v>
      </c>
      <c r="M12" s="69">
        <v>95000</v>
      </c>
      <c r="N12" s="68"/>
      <c r="O12" s="68"/>
      <c r="P12" s="45"/>
      <c r="Q12" s="68"/>
      <c r="R12" s="68"/>
      <c r="S12" s="68"/>
      <c r="T12" s="68"/>
      <c r="U12" s="68"/>
      <c r="V12" s="68"/>
      <c r="W12" s="45"/>
      <c r="X12" s="45"/>
      <c r="Y12" s="45"/>
    </row>
    <row r="13" spans="1:25" ht="15" outlineLevel="1" thickBot="1">
      <c r="A13" s="45"/>
      <c r="B13" s="44"/>
      <c r="C13" s="45"/>
      <c r="D13" s="45"/>
      <c r="E13" s="14"/>
      <c r="F13" s="14"/>
      <c r="G13" s="45"/>
      <c r="H13" s="45"/>
      <c r="I13" s="45"/>
      <c r="J13" s="45"/>
      <c r="K13" s="45"/>
      <c r="L13" s="70" t="s">
        <v>1654</v>
      </c>
      <c r="M13" s="71">
        <v>100000</v>
      </c>
      <c r="N13" s="68"/>
      <c r="O13" s="68"/>
      <c r="P13" s="45"/>
      <c r="Q13" s="68"/>
      <c r="R13" s="68"/>
      <c r="S13" s="68"/>
      <c r="T13" s="68"/>
      <c r="U13" s="68"/>
      <c r="V13" s="68"/>
      <c r="W13" s="45"/>
      <c r="X13" s="45"/>
      <c r="Y13" s="45"/>
    </row>
    <row r="14" spans="1:25" ht="15.6" outlineLevel="1">
      <c r="A14" s="45"/>
      <c r="B14" s="278"/>
      <c r="C14" s="14"/>
      <c r="D14" s="14"/>
      <c r="E14" s="14"/>
      <c r="F14" s="14"/>
      <c r="G14" s="256"/>
      <c r="H14" s="256"/>
      <c r="I14" s="256"/>
      <c r="J14" s="45"/>
      <c r="K14" s="45"/>
      <c r="L14" s="254"/>
      <c r="M14" s="255"/>
      <c r="N14" s="68"/>
      <c r="O14" s="68"/>
      <c r="P14" s="45"/>
      <c r="Q14" s="68"/>
      <c r="R14" s="68"/>
      <c r="S14" s="68"/>
      <c r="T14" s="68"/>
      <c r="U14" s="68"/>
      <c r="V14" s="68"/>
      <c r="W14" s="45"/>
      <c r="X14" s="45"/>
      <c r="Y14" s="45"/>
    </row>
    <row r="15" spans="1:25" ht="15.6">
      <c r="A15" s="45"/>
      <c r="B15" s="278"/>
      <c r="C15" s="14"/>
      <c r="D15" s="14"/>
      <c r="E15" s="14"/>
      <c r="F15" s="14"/>
      <c r="G15" s="256"/>
      <c r="H15" s="256"/>
      <c r="I15" s="256"/>
      <c r="J15" s="45"/>
      <c r="K15" s="45"/>
      <c r="L15" s="254"/>
      <c r="M15" s="255"/>
      <c r="N15" s="68"/>
      <c r="O15" s="68"/>
      <c r="P15" s="45"/>
      <c r="Q15" s="68"/>
      <c r="R15" s="68"/>
      <c r="S15" s="68"/>
      <c r="T15" s="68"/>
      <c r="U15" s="68"/>
      <c r="V15" s="68"/>
      <c r="W15" s="45"/>
      <c r="X15" s="45"/>
      <c r="Y15" s="45"/>
    </row>
    <row r="16" spans="1:25" ht="15.6">
      <c r="A16" s="45"/>
      <c r="B16" s="278" t="s">
        <v>1293</v>
      </c>
      <c r="C16" s="14"/>
      <c r="D16" s="14"/>
      <c r="E16" s="14"/>
      <c r="F16" s="14"/>
      <c r="G16" s="351" t="s">
        <v>1675</v>
      </c>
      <c r="H16" s="351"/>
      <c r="I16" s="351"/>
      <c r="J16" s="45"/>
      <c r="K16" s="45"/>
      <c r="L16" s="254"/>
      <c r="M16" s="255"/>
      <c r="N16" s="68"/>
      <c r="O16" s="68"/>
      <c r="P16" s="45"/>
      <c r="Q16" s="68"/>
      <c r="R16" s="68"/>
      <c r="S16" s="68"/>
      <c r="T16" s="68"/>
      <c r="U16" s="68"/>
      <c r="V16" s="68"/>
      <c r="W16" s="45"/>
      <c r="X16" s="45"/>
      <c r="Y16" s="45"/>
    </row>
    <row r="17" spans="1:25" ht="15" thickBot="1">
      <c r="A17" s="45"/>
      <c r="B17" s="279"/>
      <c r="C17" s="14"/>
      <c r="D17" s="14"/>
      <c r="E17" s="14"/>
      <c r="F17" s="14"/>
      <c r="G17" s="14"/>
      <c r="H17" s="14"/>
      <c r="I17" s="14"/>
      <c r="J17" s="45"/>
      <c r="K17" s="45"/>
      <c r="L17" s="68"/>
      <c r="M17" s="68"/>
      <c r="N17" s="68"/>
      <c r="O17" s="68"/>
      <c r="P17" s="45"/>
      <c r="Q17" s="68"/>
      <c r="R17" s="68"/>
      <c r="S17" s="68"/>
      <c r="T17" s="68"/>
      <c r="U17" s="68"/>
      <c r="V17" s="68"/>
      <c r="W17" s="45"/>
      <c r="X17" s="45"/>
      <c r="Y17" s="45"/>
    </row>
    <row r="18" spans="1:25" ht="69" customHeight="1" thickBot="1">
      <c r="A18" s="45"/>
      <c r="B18" s="273" t="s">
        <v>1386</v>
      </c>
      <c r="C18" s="274" t="s">
        <v>1698</v>
      </c>
      <c r="D18" s="274" t="s">
        <v>1699</v>
      </c>
      <c r="E18" s="275" t="s">
        <v>1670</v>
      </c>
      <c r="F18" s="154" t="s">
        <v>1669</v>
      </c>
      <c r="G18" s="155" t="s">
        <v>1295</v>
      </c>
      <c r="H18" s="164" t="s">
        <v>1296</v>
      </c>
      <c r="I18" s="153" t="s">
        <v>1670</v>
      </c>
      <c r="J18" s="153" t="s">
        <v>2738</v>
      </c>
      <c r="K18" s="45"/>
      <c r="L18" s="352" t="s">
        <v>1668</v>
      </c>
      <c r="M18" s="352"/>
      <c r="N18" s="72"/>
      <c r="O18" s="72"/>
      <c r="P18" s="45"/>
      <c r="Q18" s="68"/>
      <c r="R18" s="347"/>
      <c r="S18" s="347"/>
      <c r="T18" s="347"/>
      <c r="U18" s="347"/>
      <c r="V18" s="68"/>
      <c r="W18" s="45"/>
      <c r="X18" s="45"/>
      <c r="Y18" s="45"/>
    </row>
    <row r="19" spans="1:25" ht="83.25" customHeight="1">
      <c r="A19" s="45"/>
      <c r="B19" s="173" t="str" cm="1">
        <f t="array" ref="B19:B77">IFERROR(INDEX('Tabla vehículosII'!B:D,SMALL(IF('Tabla vehículosII'!$A$4:$A$62='Pantalla de control'!$H$30,ROW('Tabla vehículosII'!$A$4:$A$62)),ROW('Tabla vehículosII'!$A$4:$A$62)-3),1),"")</f>
        <v/>
      </c>
      <c r="C19" s="174" t="str" cm="1">
        <f t="array" ref="C19:C77">IFERROR(INDEX('Tabla vehículosII'!B:D,SMALL(IF('Tabla vehículosII'!$A$4:$A$62='Pantalla de control'!$H$30,ROW('Tabla vehículosII'!$A$4:$A$62)),ROW('Tabla vehículosII'!$A$4:$A$62)-3),2),"")</f>
        <v/>
      </c>
      <c r="D19" s="175" t="str" cm="1">
        <f t="array" ref="D19:D77">IFERROR(INDEX('Tabla vehículosII'!B:D,SMALL(IF('Tabla vehículosII'!$A$4:$A$62='Pantalla de control'!$H$30,ROW('Tabla vehículosII'!$A$4:$A$62)),ROW('Tabla vehículosII'!$A$4:$A$62)-3),3),"")</f>
        <v/>
      </c>
      <c r="E19" s="176" t="str" cm="1">
        <f t="array" ref="E19">IF(AND(B19&lt;&gt;"",ISERROR(VLOOKUP(B19&amp;'Actuaciones-gastos'!$A$24,Tabla14[Código de actuación (TAYS)]&amp;Tabla14[Tipología de coste],1,0))=FALSE),IF(OR(B19="PRTRMU-21-00239 - P16_L2-20210928-1",B19="PRTRMU-21-00349 - P16_L2-20211223-1"),VLOOKUP(B19,'Tabla vehículosII'!$J$4:$L$5,3,0),IFERROR(C19*VLOOKUP(D19,$L$2:$M$13,2,0),"")),IF(B19="","","Debe introducir la actuación y su tipología en la hoja RELACIÓN DE GASTOS"))</f>
        <v/>
      </c>
      <c r="F19" s="180"/>
      <c r="G19" s="156"/>
      <c r="H19" s="156"/>
      <c r="I19" s="166" t="str" cm="1">
        <f t="array" ref="I19">IF(AND(B19&lt;&gt;"",ISERROR(VLOOKUP(B19&amp;'Actuaciones-gastos'!$A$24,Tabla14[Código de actuación (TAYS)]&amp;Tabla14[Tipología de coste],1,0))=FALSE),IF(AND(H19&lt;&gt;"",OR(B19="PRTRMU-21-00239 - P16_L2-20210928-1",B19="PRTRMU-21-00349 - P16_L2-20211223-1")),VLOOKUP(B19,'Tabla vehículosII'!$J$4:$L$5,3,0),IFERROR(IF(AND(OR(F19="No",F19=""),C19=G19,D19=H19),E19,IF(F19="Sí",G19*VLOOKUP(H19,$L$2:$M$13,2,0),"")),"")),IF(B19="","","Debe introducir la actuación y su tipología en la hoja RELACIÓN DE GASTOS"))</f>
        <v/>
      </c>
      <c r="J19" s="157"/>
      <c r="K19" s="45"/>
      <c r="L19" s="352"/>
      <c r="M19" s="352"/>
      <c r="N19" s="72"/>
      <c r="O19" s="73"/>
      <c r="P19" s="45"/>
      <c r="Q19" s="68"/>
      <c r="R19" s="347"/>
      <c r="S19" s="347"/>
      <c r="T19" s="73"/>
      <c r="U19" s="73"/>
      <c r="V19" s="68"/>
      <c r="W19" s="45"/>
      <c r="X19" s="45"/>
      <c r="Y19" s="45"/>
    </row>
    <row r="20" spans="1:25" ht="77.25" customHeight="1">
      <c r="A20" s="45"/>
      <c r="B20" s="49" t="str">
        <v/>
      </c>
      <c r="C20" s="140" t="str">
        <v/>
      </c>
      <c r="D20" s="43" t="str">
        <v/>
      </c>
      <c r="E20" s="50" t="str" cm="1">
        <f t="array" ref="E20">IF(AND(B20&lt;&gt;"",ISERROR(VLOOKUP(B20&amp;'Actuaciones-gastos'!$A$24,Tabla14[Código de actuación (TAYS)]&amp;Tabla14[Tipología de coste],1,0))=FALSE),IF(OR(B20="PRTRMU-21-00239 - P16_L2-20210928-1",B20="PRTRMU-21-00349 - P16_L2-20211223-1"),VLOOKUP(B20,'Tabla vehículosII'!$J$4:$L$5,3,0),IFERROR(C20*VLOOKUP(D20,$L$2:$M$13,2,0),"")),IF(B20="","","Debe introducir la actuación y su tipología en la hoja RELACIÓN DE GASTOS"))</f>
        <v/>
      </c>
      <c r="F20" s="172"/>
      <c r="G20" s="135"/>
      <c r="H20" s="135"/>
      <c r="I20" s="177" t="str" cm="1">
        <f t="array" ref="I20">IF(AND(B20&lt;&gt;"",ISERROR(VLOOKUP(B20&amp;'Actuaciones-gastos'!$A$24,Tabla14[Código de actuación (TAYS)]&amp;Tabla14[Tipología de coste],1,0))=FALSE),IF(AND(H20&lt;&gt;"",OR(B20="PRTRMU-21-00239 - P16_L2-20210928-1",B20="PRTRMU-21-00349 - P16_L2-20211223-1")),VLOOKUP(B20,'Tabla vehículosII'!$J$4:$L$5,3,0),IFERROR(IF(AND(OR(F20="No",F20=""),C20=G20,D20=H20),E20,IF(F20="Sí",G20*VLOOKUP(H20,$L$2:$M$13,2,0),"")),"")),IF(B20="","","Debe introducir la actuación y su tipología en la hoja RELACIÓN DE GASTOS"))</f>
        <v/>
      </c>
      <c r="J20" s="158"/>
      <c r="K20" s="45"/>
      <c r="L20" s="352"/>
      <c r="M20" s="352"/>
      <c r="N20" s="72"/>
      <c r="O20" s="73"/>
      <c r="P20" s="45"/>
      <c r="Q20" s="68"/>
      <c r="R20" s="347"/>
      <c r="S20" s="347"/>
      <c r="T20" s="73"/>
      <c r="U20" s="73"/>
      <c r="V20" s="68"/>
      <c r="W20" s="45"/>
      <c r="X20" s="45"/>
      <c r="Y20" s="45"/>
    </row>
    <row r="21" spans="1:25" ht="77.25" customHeight="1">
      <c r="A21" s="45"/>
      <c r="B21" s="49" t="str">
        <v/>
      </c>
      <c r="C21" s="140" t="str">
        <v/>
      </c>
      <c r="D21" s="43" t="str">
        <v/>
      </c>
      <c r="E21" s="50" t="str" cm="1">
        <f t="array" ref="E21">IF(AND(B21&lt;&gt;"",ISERROR(VLOOKUP(B21&amp;'Actuaciones-gastos'!$A$24,Tabla14[Código de actuación (TAYS)]&amp;Tabla14[Tipología de coste],1,0))=FALSE),IF(OR(B21="PRTRMU-21-00239 - P16_L2-20210928-1",B21="PRTRMU-21-00349 - P16_L2-20211223-1"),VLOOKUP(B21,'Tabla vehículosII'!$J$4:$L$5,3,0),IFERROR(C21*VLOOKUP(D21,$L$2:$M$13,2,0),"")),IF(B21="","","Debe introducir la actuación y su tipología en la hoja RELACIÓN DE GASTOS"))</f>
        <v/>
      </c>
      <c r="F21" s="172"/>
      <c r="G21" s="135"/>
      <c r="H21" s="135"/>
      <c r="I21" s="177" t="str" cm="1">
        <f t="array" ref="I21">IF(AND(B21&lt;&gt;"",ISERROR(VLOOKUP(B21&amp;'Actuaciones-gastos'!$A$24,Tabla14[Código de actuación (TAYS)]&amp;Tabla14[Tipología de coste],1,0))=FALSE),IF(AND(H21&lt;&gt;"",OR(B21="PRTRMU-21-00239 - P16_L2-20210928-1",B21="PRTRMU-21-00349 - P16_L2-20211223-1")),VLOOKUP(B21,'Tabla vehículosII'!$J$4:$L$5,3,0),IFERROR(IF(AND(OR(F21="No",F21=""),C21=G21,D21=H21),E21,IF(F21="Sí",G21*VLOOKUP(H21,$L$2:$M$13,2,0),"")),"")),IF(B21="","","Debe introducir la actuación y su tipología en la hoja RELACIÓN DE GASTOS"))</f>
        <v/>
      </c>
      <c r="J21" s="158"/>
      <c r="K21" s="45"/>
      <c r="L21" s="68"/>
      <c r="M21" s="74"/>
      <c r="N21" s="75"/>
      <c r="O21" s="75"/>
      <c r="P21" s="45"/>
      <c r="Q21" s="68"/>
      <c r="R21" s="74"/>
      <c r="S21" s="75"/>
      <c r="T21" s="75"/>
      <c r="U21" s="75"/>
      <c r="V21" s="68"/>
      <c r="W21" s="45"/>
      <c r="X21" s="45"/>
      <c r="Y21" s="45"/>
    </row>
    <row r="22" spans="1:25" ht="77.25" customHeight="1">
      <c r="A22" s="45"/>
      <c r="B22" s="49" t="str">
        <v/>
      </c>
      <c r="C22" s="140" t="str">
        <v/>
      </c>
      <c r="D22" s="43" t="str">
        <v/>
      </c>
      <c r="E22" s="50" t="str" cm="1">
        <f t="array" ref="E22">IF(AND(B22&lt;&gt;"",ISERROR(VLOOKUP(B22&amp;'Actuaciones-gastos'!$A$24,Tabla14[Código de actuación (TAYS)]&amp;Tabla14[Tipología de coste],1,0))=FALSE),IF(OR(B22="PRTRMU-21-00239 - P16_L2-20210928-1",B22="PRTRMU-21-00349 - P16_L2-20211223-1"),VLOOKUP(B22,'Tabla vehículosII'!$J$4:$L$5,3,0),IFERROR(C22*VLOOKUP(D22,$L$2:$M$13,2,0),"")),IF(B22="","","Debe introducir la actuación y su tipología en la hoja RELACIÓN DE GASTOS"))</f>
        <v/>
      </c>
      <c r="F22" s="172"/>
      <c r="G22" s="135"/>
      <c r="H22" s="135"/>
      <c r="I22" s="177" t="str" cm="1">
        <f t="array" ref="I22">IF(AND(B22&lt;&gt;"",ISERROR(VLOOKUP(B22&amp;'Actuaciones-gastos'!$A$24,Tabla14[Código de actuación (TAYS)]&amp;Tabla14[Tipología de coste],1,0))=FALSE),IF(AND(H22&lt;&gt;"",OR(B22="PRTRMU-21-00239 - P16_L2-20210928-1",B22="PRTRMU-21-00349 - P16_L2-20211223-1")),VLOOKUP(B22,'Tabla vehículosII'!$J$4:$L$5,3,0),IFERROR(IF(AND(OR(F22="No",F22=""),C22=G22,D22=H22),E22,IF(F22="Sí",G22*VLOOKUP(H22,$L$2:$M$13,2,0),"")),"")),IF(B22="","","Debe introducir la actuación y su tipología en la hoja RELACIÓN DE GASTOS"))</f>
        <v/>
      </c>
      <c r="J22" s="158"/>
      <c r="K22" s="45"/>
      <c r="L22" s="350"/>
      <c r="M22" s="350"/>
      <c r="N22" s="75"/>
      <c r="O22" s="75"/>
      <c r="P22" s="45"/>
      <c r="Q22" s="68"/>
      <c r="R22" s="74"/>
      <c r="S22" s="75"/>
      <c r="T22" s="75"/>
      <c r="U22" s="75"/>
      <c r="V22" s="68"/>
      <c r="W22" s="45"/>
      <c r="X22" s="45"/>
      <c r="Y22" s="45"/>
    </row>
    <row r="23" spans="1:25" ht="77.25" customHeight="1">
      <c r="A23" s="45"/>
      <c r="B23" s="49" t="str">
        <v/>
      </c>
      <c r="C23" s="140" t="str">
        <v/>
      </c>
      <c r="D23" s="43" t="str">
        <v/>
      </c>
      <c r="E23" s="50" t="str" cm="1">
        <f t="array" ref="E23">IF(AND(B23&lt;&gt;"",ISERROR(VLOOKUP(B23&amp;'Actuaciones-gastos'!$A$24,Tabla14[Código de actuación (TAYS)]&amp;Tabla14[Tipología de coste],1,0))=FALSE),IF(OR(B23="PRTRMU-21-00239 - P16_L2-20210928-1",B23="PRTRMU-21-00349 - P16_L2-20211223-1"),VLOOKUP(B23,'Tabla vehículosII'!$J$4:$L$5,3,0),IFERROR(C23*VLOOKUP(D23,$L$2:$M$13,2,0),"")),IF(B23="","","Debe introducir la actuación y su tipología en la hoja RELACIÓN DE GASTOS"))</f>
        <v/>
      </c>
      <c r="F23" s="172"/>
      <c r="G23" s="135"/>
      <c r="H23" s="135"/>
      <c r="I23" s="177" t="str" cm="1">
        <f t="array" ref="I23">IF(AND(B23&lt;&gt;"",ISERROR(VLOOKUP(B23&amp;'Actuaciones-gastos'!$A$24,Tabla14[Código de actuación (TAYS)]&amp;Tabla14[Tipología de coste],1,0))=FALSE),IF(AND(H23&lt;&gt;"",OR(B23="PRTRMU-21-00239 - P16_L2-20210928-1",B23="PRTRMU-21-00349 - P16_L2-20211223-1")),VLOOKUP(B23,'Tabla vehículosII'!$J$4:$L$5,3,0),IFERROR(IF(AND(OR(F23="No",F23=""),C23=G23,D23=H23),E23,IF(F23="Sí",G23*VLOOKUP(H23,$L$2:$M$13,2,0),"")),"")),IF(B23="","","Debe introducir la actuación y su tipología en la hoja RELACIÓN DE GASTOS"))</f>
        <v/>
      </c>
      <c r="J23" s="158"/>
      <c r="K23" s="45"/>
      <c r="L23" s="349"/>
      <c r="M23" s="349"/>
      <c r="N23" s="75"/>
      <c r="O23" s="75"/>
      <c r="P23" s="45"/>
      <c r="Q23" s="68"/>
      <c r="R23" s="74"/>
      <c r="S23" s="348"/>
      <c r="T23" s="348"/>
      <c r="U23" s="348"/>
      <c r="V23" s="68"/>
      <c r="W23" s="45"/>
      <c r="X23" s="45"/>
      <c r="Y23" s="45"/>
    </row>
    <row r="24" spans="1:25" ht="77.25" customHeight="1">
      <c r="A24" s="45"/>
      <c r="B24" s="49" t="str">
        <v/>
      </c>
      <c r="C24" s="140" t="str">
        <v/>
      </c>
      <c r="D24" s="43" t="str">
        <v/>
      </c>
      <c r="E24" s="50" t="str" cm="1">
        <f t="array" ref="E24">IF(AND(B24&lt;&gt;"",ISERROR(VLOOKUP(B24&amp;'Actuaciones-gastos'!$A$24,Tabla14[Código de actuación (TAYS)]&amp;Tabla14[Tipología de coste],1,0))=FALSE),IF(OR(B24="PRTRMU-21-00239 - P16_L2-20210928-1",B24="PRTRMU-21-00349 - P16_L2-20211223-1"),VLOOKUP(B24,'Tabla vehículosII'!$J$4:$L$5,3,0),IFERROR(C24*VLOOKUP(D24,$L$2:$M$13,2,0),"")),IF(B24="","","Debe introducir la actuación y su tipología en la hoja RELACIÓN DE GASTOS"))</f>
        <v/>
      </c>
      <c r="F24" s="172"/>
      <c r="G24" s="135"/>
      <c r="H24" s="135"/>
      <c r="I24" s="177" t="str" cm="1">
        <f t="array" ref="I24">IF(AND(B24&lt;&gt;"",ISERROR(VLOOKUP(B24&amp;'Actuaciones-gastos'!$A$24,Tabla14[Código de actuación (TAYS)]&amp;Tabla14[Tipología de coste],1,0))=FALSE),IF(AND(H24&lt;&gt;"",OR(B24="PRTRMU-21-00239 - P16_L2-20210928-1",B24="PRTRMU-21-00349 - P16_L2-20211223-1")),VLOOKUP(B24,'Tabla vehículosII'!$J$4:$L$5,3,0),IFERROR(IF(AND(OR(F24="No",F24=""),C24=G24,D24=H24),E24,IF(F24="Sí",G24*VLOOKUP(H24,$L$2:$M$13,2,0),"")),"")),IF(B24="","","Debe introducir la actuación y su tipología en la hoja RELACIÓN DE GASTOS"))</f>
        <v/>
      </c>
      <c r="J24" s="158"/>
      <c r="K24" s="45"/>
      <c r="L24" s="349"/>
      <c r="M24" s="349"/>
      <c r="N24" s="75"/>
      <c r="O24" s="75"/>
      <c r="P24" s="45"/>
      <c r="Q24" s="68"/>
      <c r="R24" s="74"/>
      <c r="S24" s="348"/>
      <c r="T24" s="348"/>
      <c r="U24" s="348"/>
      <c r="V24" s="68"/>
      <c r="W24" s="45"/>
      <c r="X24" s="45"/>
      <c r="Y24" s="45"/>
    </row>
    <row r="25" spans="1:25" ht="77.25" customHeight="1">
      <c r="A25" s="45"/>
      <c r="B25" s="49" t="str">
        <v/>
      </c>
      <c r="C25" s="140" t="str">
        <v/>
      </c>
      <c r="D25" s="43" t="str">
        <v/>
      </c>
      <c r="E25" s="50" t="str" cm="1">
        <f t="array" ref="E25">IF(AND(B25&lt;&gt;"",ISERROR(VLOOKUP(B25&amp;'Actuaciones-gastos'!$A$24,Tabla14[Código de actuación (TAYS)]&amp;Tabla14[Tipología de coste],1,0))=FALSE),IF(OR(B25="PRTRMU-21-00239 - P16_L2-20210928-1",B25="PRTRMU-21-00349 - P16_L2-20211223-1"),VLOOKUP(B25,'Tabla vehículosII'!$J$4:$L$5,3,0),IFERROR(C25*VLOOKUP(D25,$L$2:$M$13,2,0),"")),IF(B25="","","Debe introducir la actuación y su tipología en la hoja RELACIÓN DE GASTOS"))</f>
        <v/>
      </c>
      <c r="F25" s="172"/>
      <c r="G25" s="135"/>
      <c r="H25" s="135"/>
      <c r="I25" s="177" t="str" cm="1">
        <f t="array" ref="I25">IF(AND(B25&lt;&gt;"",ISERROR(VLOOKUP(B25&amp;'Actuaciones-gastos'!$A$24,Tabla14[Código de actuación (TAYS)]&amp;Tabla14[Tipología de coste],1,0))=FALSE),IF(AND(H25&lt;&gt;"",OR(B25="PRTRMU-21-00239 - P16_L2-20210928-1",B25="PRTRMU-21-00349 - P16_L2-20211223-1")),VLOOKUP(B25,'Tabla vehículosII'!$J$4:$L$5,3,0),IFERROR(IF(AND(OR(F25="No",F25=""),C25=G25,D25=H25),E25,IF(F25="Sí",G25*VLOOKUP(H25,$L$2:$M$13,2,0),"")),"")),IF(B25="","","Debe introducir la actuación y su tipología en la hoja RELACIÓN DE GASTOS"))</f>
        <v/>
      </c>
      <c r="J25" s="158"/>
      <c r="K25" s="45"/>
      <c r="L25" s="349"/>
      <c r="M25" s="349"/>
      <c r="N25" s="76"/>
      <c r="O25" s="76"/>
      <c r="P25" s="45"/>
      <c r="Q25" s="68"/>
      <c r="R25" s="346"/>
      <c r="S25" s="346"/>
      <c r="T25" s="346"/>
      <c r="U25" s="346"/>
      <c r="V25" s="68"/>
      <c r="W25" s="45"/>
      <c r="X25" s="45"/>
      <c r="Y25" s="45"/>
    </row>
    <row r="26" spans="1:25" ht="77.25" customHeight="1">
      <c r="A26" s="45"/>
      <c r="B26" s="49" t="str">
        <v/>
      </c>
      <c r="C26" s="140" t="str">
        <v/>
      </c>
      <c r="D26" s="43" t="str">
        <v/>
      </c>
      <c r="E26" s="50" t="str" cm="1">
        <f t="array" ref="E26">IF(AND(B26&lt;&gt;"",ISERROR(VLOOKUP(B26&amp;'Actuaciones-gastos'!$A$24,Tabla14[Código de actuación (TAYS)]&amp;Tabla14[Tipología de coste],1,0))=FALSE),IF(OR(B26="PRTRMU-21-00239 - P16_L2-20210928-1",B26="PRTRMU-21-00349 - P16_L2-20211223-1"),VLOOKUP(B26,'Tabla vehículosII'!$J$4:$L$5,3,0),IFERROR(C26*VLOOKUP(D26,$L$2:$M$13,2,0),"")),IF(B26="","","Debe introducir la actuación y su tipología en la hoja RELACIÓN DE GASTOS"))</f>
        <v/>
      </c>
      <c r="F26" s="172"/>
      <c r="G26" s="135"/>
      <c r="H26" s="135"/>
      <c r="I26" s="177" t="str" cm="1">
        <f t="array" ref="I26">IF(AND(B26&lt;&gt;"",ISERROR(VLOOKUP(B26&amp;'Actuaciones-gastos'!$A$24,Tabla14[Código de actuación (TAYS)]&amp;Tabla14[Tipología de coste],1,0))=FALSE),IF(AND(H26&lt;&gt;"",OR(B26="PRTRMU-21-00239 - P16_L2-20210928-1",B26="PRTRMU-21-00349 - P16_L2-20211223-1")),VLOOKUP(B26,'Tabla vehículosII'!$J$4:$L$5,3,0),IFERROR(IF(AND(OR(F26="No",F26=""),C26=G26,D26=H26),E26,IF(F26="Sí",G26*VLOOKUP(H26,$L$2:$M$13,2,0),"")),"")),IF(B26="","","Debe introducir la actuación y su tipología en la hoja RELACIÓN DE GASTOS"))</f>
        <v/>
      </c>
      <c r="J26" s="158"/>
      <c r="K26" s="45"/>
      <c r="L26" s="349"/>
      <c r="M26" s="349"/>
      <c r="N26" s="76"/>
      <c r="O26" s="76"/>
      <c r="P26" s="45"/>
      <c r="Q26" s="68"/>
      <c r="R26" s="346"/>
      <c r="S26" s="346"/>
      <c r="T26" s="346"/>
      <c r="U26" s="346"/>
      <c r="V26" s="68"/>
      <c r="W26" s="45"/>
      <c r="X26" s="45"/>
      <c r="Y26" s="45"/>
    </row>
    <row r="27" spans="1:25" ht="77.25" customHeight="1">
      <c r="A27" s="45"/>
      <c r="B27" s="49" t="str">
        <v/>
      </c>
      <c r="C27" s="140" t="str">
        <v/>
      </c>
      <c r="D27" s="43" t="str">
        <v/>
      </c>
      <c r="E27" s="50" t="str" cm="1">
        <f t="array" ref="E27">IF(AND(B27&lt;&gt;"",ISERROR(VLOOKUP(B27&amp;'Actuaciones-gastos'!$A$24,Tabla14[Código de actuación (TAYS)]&amp;Tabla14[Tipología de coste],1,0))=FALSE),IF(OR(B27="PRTRMU-21-00239 - P16_L2-20210928-1",B27="PRTRMU-21-00349 - P16_L2-20211223-1"),VLOOKUP(B27,'Tabla vehículosII'!$J$4:$L$5,3,0),IFERROR(C27*VLOOKUP(D27,$L$2:$M$13,2,0),"")),IF(B27="","","Debe introducir la actuación y su tipología en la hoja RELACIÓN DE GASTOS"))</f>
        <v/>
      </c>
      <c r="F27" s="172"/>
      <c r="G27" s="135"/>
      <c r="H27" s="135"/>
      <c r="I27" s="177" t="str" cm="1">
        <f t="array" ref="I27">IF(AND(B27&lt;&gt;"",ISERROR(VLOOKUP(B27&amp;'Actuaciones-gastos'!$A$24,Tabla14[Código de actuación (TAYS)]&amp;Tabla14[Tipología de coste],1,0))=FALSE),IF(AND(H27&lt;&gt;"",OR(B27="PRTRMU-21-00239 - P16_L2-20210928-1",B27="PRTRMU-21-00349 - P16_L2-20211223-1")),VLOOKUP(B27,'Tabla vehículosII'!$J$4:$L$5,3,0),IFERROR(IF(AND(OR(F27="No",F27=""),C27=G27,D27=H27),E27,IF(F27="Sí",G27*VLOOKUP(H27,$L$2:$M$13,2,0),"")),"")),IF(B27="","","Debe introducir la actuación y su tipología en la hoja RELACIÓN DE GASTOS"))</f>
        <v/>
      </c>
      <c r="J27" s="158"/>
      <c r="K27" s="45"/>
      <c r="L27" s="349"/>
      <c r="M27" s="349"/>
      <c r="N27" s="68"/>
      <c r="O27" s="68"/>
      <c r="P27" s="45"/>
      <c r="Q27" s="68"/>
      <c r="R27" s="68"/>
      <c r="S27" s="68"/>
      <c r="T27" s="68"/>
      <c r="U27" s="68"/>
      <c r="V27" s="68"/>
      <c r="W27" s="45"/>
      <c r="X27" s="45"/>
      <c r="Y27" s="45"/>
    </row>
    <row r="28" spans="1:25" ht="77.25" customHeight="1">
      <c r="A28" s="45"/>
      <c r="B28" s="49" t="str">
        <v/>
      </c>
      <c r="C28" s="140" t="str">
        <v/>
      </c>
      <c r="D28" s="43" t="str">
        <v/>
      </c>
      <c r="E28" s="50" t="str" cm="1">
        <f t="array" ref="E28">IF(AND(B28&lt;&gt;"",ISERROR(VLOOKUP(B28&amp;'Actuaciones-gastos'!$A$24,Tabla14[Código de actuación (TAYS)]&amp;Tabla14[Tipología de coste],1,0))=FALSE),IF(OR(B28="PRTRMU-21-00239 - P16_L2-20210928-1",B28="PRTRMU-21-00349 - P16_L2-20211223-1"),VLOOKUP(B28,'Tabla vehículosII'!$J$4:$L$5,3,0),IFERROR(C28*VLOOKUP(D28,$L$2:$M$13,2,0),"")),IF(B28="","","Debe introducir la actuación y su tipología en la hoja RELACIÓN DE GASTOS"))</f>
        <v/>
      </c>
      <c r="F28" s="172"/>
      <c r="G28" s="135"/>
      <c r="H28" s="135"/>
      <c r="I28" s="177" t="str" cm="1">
        <f t="array" ref="I28">IF(AND(B28&lt;&gt;"",ISERROR(VLOOKUP(B28&amp;'Actuaciones-gastos'!$A$24,Tabla14[Código de actuación (TAYS)]&amp;Tabla14[Tipología de coste],1,0))=FALSE),IF(AND(H28&lt;&gt;"",OR(B28="PRTRMU-21-00239 - P16_L2-20210928-1",B28="PRTRMU-21-00349 - P16_L2-20211223-1")),VLOOKUP(B28,'Tabla vehículosII'!$J$4:$L$5,3,0),IFERROR(IF(AND(OR(F28="No",F28=""),C28=G28,D28=H28),E28,IF(F28="Sí",G28*VLOOKUP(H28,$L$2:$M$13,2,0),"")),"")),IF(B28="","","Debe introducir la actuación y su tipología en la hoja RELACIÓN DE GASTOS"))</f>
        <v/>
      </c>
      <c r="J28" s="158"/>
      <c r="K28" s="45"/>
      <c r="L28" s="349"/>
      <c r="M28" s="349"/>
      <c r="N28" s="45"/>
      <c r="O28" s="45"/>
      <c r="P28" s="45"/>
      <c r="Q28" s="45"/>
      <c r="R28" s="45"/>
      <c r="S28" s="45"/>
      <c r="T28" s="45"/>
      <c r="U28" s="45"/>
      <c r="V28" s="45"/>
      <c r="W28" s="45"/>
      <c r="X28" s="45"/>
      <c r="Y28" s="45"/>
    </row>
    <row r="29" spans="1:25" ht="77.25" customHeight="1">
      <c r="A29" s="45"/>
      <c r="B29" s="49" t="str">
        <v/>
      </c>
      <c r="C29" s="140" t="str">
        <v/>
      </c>
      <c r="D29" s="43" t="str">
        <v/>
      </c>
      <c r="E29" s="50" t="str" cm="1">
        <f t="array" ref="E29">IF(AND(B29&lt;&gt;"",ISERROR(VLOOKUP(B29&amp;'Actuaciones-gastos'!$A$24,Tabla14[Código de actuación (TAYS)]&amp;Tabla14[Tipología de coste],1,0))=FALSE),IF(OR(B29="PRTRMU-21-00239 - P16_L2-20210928-1",B29="PRTRMU-21-00349 - P16_L2-20211223-1"),VLOOKUP(B29,'Tabla vehículosII'!$J$4:$L$5,3,0),IFERROR(C29*VLOOKUP(D29,$L$2:$M$13,2,0),"")),IF(B29="","","Debe introducir la actuación y su tipología en la hoja RELACIÓN DE GASTOS"))</f>
        <v/>
      </c>
      <c r="F29" s="172"/>
      <c r="G29" s="135"/>
      <c r="H29" s="135"/>
      <c r="I29" s="177" t="str" cm="1">
        <f t="array" ref="I29">IF(AND(B29&lt;&gt;"",ISERROR(VLOOKUP(B29&amp;'Actuaciones-gastos'!$A$24,Tabla14[Código de actuación (TAYS)]&amp;Tabla14[Tipología de coste],1,0))=FALSE),IF(AND(H29&lt;&gt;"",OR(B29="PRTRMU-21-00239 - P16_L2-20210928-1",B29="PRTRMU-21-00349 - P16_L2-20211223-1")),VLOOKUP(B29,'Tabla vehículosII'!$J$4:$L$5,3,0),IFERROR(IF(AND(OR(F29="No",F29=""),C29=G29,D29=H29),E29,IF(F29="Sí",G29*VLOOKUP(H29,$L$2:$M$13,2,0),"")),"")),IF(B29="","","Debe introducir la actuación y su tipología en la hoja RELACIÓN DE GASTOS"))</f>
        <v/>
      </c>
      <c r="J29" s="158"/>
      <c r="K29" s="45"/>
      <c r="L29" s="68"/>
      <c r="M29" s="68"/>
      <c r="N29" s="45"/>
      <c r="O29" s="45"/>
      <c r="P29" s="45"/>
      <c r="Q29" s="77"/>
      <c r="R29" s="77"/>
      <c r="S29" s="45"/>
      <c r="T29" s="45"/>
      <c r="U29" s="45"/>
      <c r="V29" s="45"/>
      <c r="W29" s="45"/>
      <c r="X29" s="45"/>
      <c r="Y29" s="45"/>
    </row>
    <row r="30" spans="1:25" ht="77.25" customHeight="1">
      <c r="A30" s="45"/>
      <c r="B30" s="49" t="str">
        <v/>
      </c>
      <c r="C30" s="140" t="str">
        <v/>
      </c>
      <c r="D30" s="43" t="str">
        <v/>
      </c>
      <c r="E30" s="50" t="str" cm="1">
        <f t="array" ref="E30">IF(AND(B30&lt;&gt;"",ISERROR(VLOOKUP(B30&amp;'Actuaciones-gastos'!$A$24,Tabla14[Código de actuación (TAYS)]&amp;Tabla14[Tipología de coste],1,0))=FALSE),IF(OR(B30="PRTRMU-21-00239 - P16_L2-20210928-1",B30="PRTRMU-21-00349 - P16_L2-20211223-1"),VLOOKUP(B30,'Tabla vehículosII'!$J$4:$L$5,3,0),IFERROR(C30*VLOOKUP(D30,$L$2:$M$13,2,0),"")),IF(B30="","","Debe introducir la actuación y su tipología en la hoja RELACIÓN DE GASTOS"))</f>
        <v/>
      </c>
      <c r="F30" s="172"/>
      <c r="G30" s="135"/>
      <c r="H30" s="135"/>
      <c r="I30" s="177" t="str" cm="1">
        <f t="array" ref="I30">IF(AND(B30&lt;&gt;"",ISERROR(VLOOKUP(B30&amp;'Actuaciones-gastos'!$A$24,Tabla14[Código de actuación (TAYS)]&amp;Tabla14[Tipología de coste],1,0))=FALSE),IF(AND(H30&lt;&gt;"",OR(B30="PRTRMU-21-00239 - P16_L2-20210928-1",B30="PRTRMU-21-00349 - P16_L2-20211223-1")),VLOOKUP(B30,'Tabla vehículosII'!$J$4:$L$5,3,0),IFERROR(IF(AND(OR(F30="No",F30=""),C30=G30,D30=H30),E30,IF(F30="Sí",G30*VLOOKUP(H30,$L$2:$M$13,2,0),"")),"")),IF(B30="","","Debe introducir la actuación y su tipología en la hoja RELACIÓN DE GASTOS"))</f>
        <v/>
      </c>
      <c r="J30" s="158"/>
      <c r="K30" s="45"/>
      <c r="L30" s="68"/>
      <c r="M30" s="68"/>
      <c r="N30" s="45"/>
      <c r="O30" s="45"/>
      <c r="P30" s="45"/>
      <c r="Q30" s="77"/>
      <c r="R30" s="77"/>
      <c r="S30" s="45"/>
      <c r="T30" s="45"/>
      <c r="U30" s="45"/>
      <c r="V30" s="45"/>
      <c r="W30" s="45"/>
      <c r="X30" s="45"/>
      <c r="Y30" s="45"/>
    </row>
    <row r="31" spans="1:25" ht="77.25" customHeight="1">
      <c r="A31" s="45"/>
      <c r="B31" s="49" t="str">
        <v/>
      </c>
      <c r="C31" s="140" t="str">
        <v/>
      </c>
      <c r="D31" s="43" t="str">
        <v/>
      </c>
      <c r="E31" s="50" t="str" cm="1">
        <f t="array" ref="E31">IF(AND(B31&lt;&gt;"",ISERROR(VLOOKUP(B31&amp;'Actuaciones-gastos'!$A$24,Tabla14[Código de actuación (TAYS)]&amp;Tabla14[Tipología de coste],1,0))=FALSE),IF(OR(B31="PRTRMU-21-00239 - P16_L2-20210928-1",B31="PRTRMU-21-00349 - P16_L2-20211223-1"),VLOOKUP(B31,'Tabla vehículosII'!$J$4:$L$5,3,0),IFERROR(C31*VLOOKUP(D31,$L$2:$M$13,2,0),"")),IF(B31="","","Debe introducir la actuación y su tipología en la hoja RELACIÓN DE GASTOS"))</f>
        <v/>
      </c>
      <c r="F31" s="172"/>
      <c r="G31" s="135"/>
      <c r="H31" s="135"/>
      <c r="I31" s="177" t="str" cm="1">
        <f t="array" ref="I31">IF(AND(B31&lt;&gt;"",ISERROR(VLOOKUP(B31&amp;'Actuaciones-gastos'!$A$24,Tabla14[Código de actuación (TAYS)]&amp;Tabla14[Tipología de coste],1,0))=FALSE),IF(AND(H31&lt;&gt;"",OR(B31="PRTRMU-21-00239 - P16_L2-20210928-1",B31="PRTRMU-21-00349 - P16_L2-20211223-1")),VLOOKUP(B31,'Tabla vehículosII'!$J$4:$L$5,3,0),IFERROR(IF(AND(OR(F31="No",F31=""),C31=G31,D31=H31),E31,IF(F31="Sí",G31*VLOOKUP(H31,$L$2:$M$13,2,0),"")),"")),IF(B31="","","Debe introducir la actuación y su tipología en la hoja RELACIÓN DE GASTOS"))</f>
        <v/>
      </c>
      <c r="J31" s="158"/>
      <c r="K31" s="45"/>
      <c r="L31" s="68"/>
      <c r="M31" s="68"/>
      <c r="N31" s="45"/>
      <c r="O31" s="45"/>
      <c r="P31" s="45"/>
      <c r="Q31" s="77"/>
      <c r="R31" s="77"/>
      <c r="S31" s="45"/>
      <c r="T31" s="45"/>
      <c r="U31" s="45"/>
      <c r="V31" s="45"/>
      <c r="W31" s="45"/>
      <c r="X31" s="45"/>
      <c r="Y31" s="45"/>
    </row>
    <row r="32" spans="1:25" ht="77.25" customHeight="1">
      <c r="A32" s="45"/>
      <c r="B32" s="49" t="str">
        <v/>
      </c>
      <c r="C32" s="140" t="str">
        <v/>
      </c>
      <c r="D32" s="43" t="str">
        <v/>
      </c>
      <c r="E32" s="50" t="str" cm="1">
        <f t="array" ref="E32">IF(AND(B32&lt;&gt;"",ISERROR(VLOOKUP(B32&amp;'Actuaciones-gastos'!$A$24,Tabla14[Código de actuación (TAYS)]&amp;Tabla14[Tipología de coste],1,0))=FALSE),IF(OR(B32="PRTRMU-21-00239 - P16_L2-20210928-1",B32="PRTRMU-21-00349 - P16_L2-20211223-1"),VLOOKUP(B32,'Tabla vehículosII'!$J$4:$L$5,3,0),IFERROR(C32*VLOOKUP(D32,$L$2:$M$13,2,0),"")),IF(B32="","","Debe introducir la actuación y su tipología en la hoja RELACIÓN DE GASTOS"))</f>
        <v/>
      </c>
      <c r="F32" s="172"/>
      <c r="G32" s="135"/>
      <c r="H32" s="135"/>
      <c r="I32" s="177" t="str" cm="1">
        <f t="array" ref="I32">IF(AND(B32&lt;&gt;"",ISERROR(VLOOKUP(B32&amp;'Actuaciones-gastos'!$A$24,Tabla14[Código de actuación (TAYS)]&amp;Tabla14[Tipología de coste],1,0))=FALSE),IF(AND(H32&lt;&gt;"",OR(B32="PRTRMU-21-00239 - P16_L2-20210928-1",B32="PRTRMU-21-00349 - P16_L2-20211223-1")),VLOOKUP(B32,'Tabla vehículosII'!$J$4:$L$5,3,0),IFERROR(IF(AND(OR(F32="No",F32=""),C32=G32,D32=H32),E32,IF(F32="Sí",G32*VLOOKUP(H32,$L$2:$M$13,2,0),"")),"")),IF(B32="","","Debe introducir la actuación y su tipología en la hoja RELACIÓN DE GASTOS"))</f>
        <v/>
      </c>
      <c r="J32" s="158"/>
      <c r="K32" s="45"/>
      <c r="L32" s="68"/>
      <c r="M32" s="68"/>
      <c r="N32" s="45"/>
      <c r="O32" s="45"/>
      <c r="P32" s="45"/>
      <c r="Q32" s="77"/>
      <c r="R32" s="77"/>
      <c r="S32" s="45"/>
      <c r="T32" s="45"/>
      <c r="U32" s="45"/>
      <c r="V32" s="45"/>
      <c r="W32" s="45"/>
      <c r="X32" s="45"/>
      <c r="Y32" s="45"/>
    </row>
    <row r="33" spans="1:25" ht="77.25" customHeight="1">
      <c r="A33" s="45"/>
      <c r="B33" s="49" t="str">
        <v/>
      </c>
      <c r="C33" s="140" t="str">
        <v/>
      </c>
      <c r="D33" s="43" t="str">
        <v/>
      </c>
      <c r="E33" s="50" t="str" cm="1">
        <f t="array" ref="E33">IF(AND(B33&lt;&gt;"",ISERROR(VLOOKUP(B33&amp;'Actuaciones-gastos'!$A$24,Tabla14[Código de actuación (TAYS)]&amp;Tabla14[Tipología de coste],1,0))=FALSE),IF(OR(B33="PRTRMU-21-00239 - P16_L2-20210928-1",B33="PRTRMU-21-00349 - P16_L2-20211223-1"),VLOOKUP(B33,'Tabla vehículosII'!$J$4:$L$5,3,0),IFERROR(C33*VLOOKUP(D33,$L$2:$M$13,2,0),"")),IF(B33="","","Debe introducir la actuación y su tipología en la hoja RELACIÓN DE GASTOS"))</f>
        <v/>
      </c>
      <c r="F33" s="172"/>
      <c r="G33" s="135"/>
      <c r="H33" s="135"/>
      <c r="I33" s="177" t="str" cm="1">
        <f t="array" ref="I33">IF(AND(B33&lt;&gt;"",ISERROR(VLOOKUP(B33&amp;'Actuaciones-gastos'!$A$24,Tabla14[Código de actuación (TAYS)]&amp;Tabla14[Tipología de coste],1,0))=FALSE),IF(AND(H33&lt;&gt;"",OR(B33="PRTRMU-21-00239 - P16_L2-20210928-1",B33="PRTRMU-21-00349 - P16_L2-20211223-1")),VLOOKUP(B33,'Tabla vehículosII'!$J$4:$L$5,3,0),IFERROR(IF(AND(OR(F33="No",F33=""),C33=G33,D33=H33),E33,IF(F33="Sí",G33*VLOOKUP(H33,$L$2:$M$13,2,0),"")),"")),IF(B33="","","Debe introducir la actuación y su tipología en la hoja RELACIÓN DE GASTOS"))</f>
        <v/>
      </c>
      <c r="J33" s="158"/>
      <c r="K33" s="45"/>
      <c r="L33" s="68"/>
      <c r="M33" s="68"/>
      <c r="N33" s="45"/>
      <c r="O33" s="45"/>
      <c r="P33" s="45"/>
      <c r="Q33" s="77"/>
      <c r="R33" s="77"/>
      <c r="S33" s="45"/>
      <c r="T33" s="45"/>
      <c r="U33" s="45"/>
      <c r="V33" s="45"/>
      <c r="W33" s="45"/>
      <c r="X33" s="45"/>
      <c r="Y33" s="45"/>
    </row>
    <row r="34" spans="1:25" ht="77.25" customHeight="1">
      <c r="A34" s="45"/>
      <c r="B34" s="49" t="str">
        <v/>
      </c>
      <c r="C34" s="140" t="str">
        <v/>
      </c>
      <c r="D34" s="43" t="str">
        <v/>
      </c>
      <c r="E34" s="50" t="str" cm="1">
        <f t="array" ref="E34">IF(AND(B34&lt;&gt;"",ISERROR(VLOOKUP(B34&amp;'Actuaciones-gastos'!$A$24,Tabla14[Código de actuación (TAYS)]&amp;Tabla14[Tipología de coste],1,0))=FALSE),IF(OR(B34="PRTRMU-21-00239 - P16_L2-20210928-1",B34="PRTRMU-21-00349 - P16_L2-20211223-1"),VLOOKUP(B34,'Tabla vehículosII'!$J$4:$L$5,3,0),IFERROR(C34*VLOOKUP(D34,$L$2:$M$13,2,0),"")),IF(B34="","","Debe introducir la actuación y su tipología en la hoja RELACIÓN DE GASTOS"))</f>
        <v/>
      </c>
      <c r="F34" s="172"/>
      <c r="G34" s="135"/>
      <c r="H34" s="135"/>
      <c r="I34" s="177" t="str" cm="1">
        <f t="array" ref="I34">IF(AND(B34&lt;&gt;"",ISERROR(VLOOKUP(B34&amp;'Actuaciones-gastos'!$A$24,Tabla14[Código de actuación (TAYS)]&amp;Tabla14[Tipología de coste],1,0))=FALSE),IF(AND(H34&lt;&gt;"",OR(B34="PRTRMU-21-00239 - P16_L2-20210928-1",B34="PRTRMU-21-00349 - P16_L2-20211223-1")),VLOOKUP(B34,'Tabla vehículosII'!$J$4:$L$5,3,0),IFERROR(IF(AND(OR(F34="No",F34=""),C34=G34,D34=H34),E34,IF(F34="Sí",G34*VLOOKUP(H34,$L$2:$M$13,2,0),"")),"")),IF(B34="","","Debe introducir la actuación y su tipología en la hoja RELACIÓN DE GASTOS"))</f>
        <v/>
      </c>
      <c r="J34" s="158"/>
      <c r="K34" s="45"/>
      <c r="L34" s="68"/>
      <c r="M34" s="68"/>
      <c r="N34" s="45"/>
      <c r="O34" s="45"/>
      <c r="P34" s="45"/>
      <c r="Q34" s="77"/>
      <c r="R34" s="77"/>
      <c r="S34" s="45"/>
      <c r="T34" s="45"/>
      <c r="U34" s="45"/>
      <c r="V34" s="45"/>
      <c r="W34" s="45"/>
      <c r="X34" s="45"/>
      <c r="Y34" s="45"/>
    </row>
    <row r="35" spans="1:25" ht="77.25" customHeight="1" thickBot="1">
      <c r="A35" s="45"/>
      <c r="B35" s="51" t="str">
        <v/>
      </c>
      <c r="C35" s="141" t="str">
        <v/>
      </c>
      <c r="D35" s="52" t="str">
        <v/>
      </c>
      <c r="E35" s="165" t="str" cm="1">
        <f t="array" ref="E35">IF(AND(B35&lt;&gt;"",ISERROR(VLOOKUP(B35&amp;'Actuaciones-gastos'!$A$24,Tabla14[Código de actuación (TAYS)]&amp;Tabla14[Tipología de coste],1,0))=FALSE),IF(OR(B35="PRTRMU-21-00239 - P16_L2-20210928-1",B35="PRTRMU-21-00349 - P16_L2-20211223-1"),VLOOKUP(B35,'Tabla vehículosII'!$J$4:$L$5,3,0),IFERROR(C35*VLOOKUP(D35,$L$2:$M$13,2,0),"")),IF(B35="","","Debe introducir la actuación y su tipología en la hoja RELACIÓN DE GASTOS"))</f>
        <v/>
      </c>
      <c r="F35" s="181"/>
      <c r="G35" s="136"/>
      <c r="H35" s="136"/>
      <c r="I35" s="178" t="str" cm="1">
        <f t="array" ref="I35">IF(AND(B35&lt;&gt;"",ISERROR(VLOOKUP(B35&amp;'Actuaciones-gastos'!$A$24,Tabla14[Código de actuación (TAYS)]&amp;Tabla14[Tipología de coste],1,0))=FALSE),IF(AND(H35&lt;&gt;"",OR(B35="PRTRMU-21-00239 - P16_L2-20210928-1",B35="PRTRMU-21-00349 - P16_L2-20211223-1")),VLOOKUP(B35,'Tabla vehículosII'!$J$4:$L$5,3,0),IFERROR(IF(AND(OR(F35="No",F35=""),C35=G35,D35=H35),E35,IF(F35="Sí",G35*VLOOKUP(H35,$L$2:$M$13,2,0),"")),"")),IF(B35="","","Debe introducir la actuación y su tipología en la hoja RELACIÓN DE GASTOS"))</f>
        <v/>
      </c>
      <c r="J35" s="159"/>
      <c r="K35" s="45"/>
      <c r="L35" s="68"/>
      <c r="M35" s="68"/>
      <c r="N35" s="45"/>
      <c r="O35" s="45"/>
      <c r="P35" s="45"/>
      <c r="Q35" s="77"/>
      <c r="R35" s="77"/>
      <c r="S35" s="45"/>
      <c r="T35" s="45"/>
      <c r="U35" s="45"/>
      <c r="V35" s="45"/>
      <c r="W35" s="45"/>
      <c r="X35" s="45"/>
      <c r="Y35" s="45"/>
    </row>
    <row r="36" spans="1:25" ht="42.75" customHeight="1">
      <c r="A36" s="45"/>
      <c r="B36" s="44" t="str">
        <v/>
      </c>
      <c r="C36" s="45" t="str">
        <v/>
      </c>
      <c r="D36" s="45" t="str">
        <v/>
      </c>
      <c r="E36" s="45"/>
      <c r="F36" s="45"/>
      <c r="G36" s="45"/>
      <c r="H36" s="45"/>
      <c r="I36" s="45"/>
      <c r="J36" s="45"/>
      <c r="K36" s="45"/>
      <c r="L36" s="68"/>
      <c r="M36" s="68"/>
      <c r="N36" s="45"/>
      <c r="O36" s="45"/>
      <c r="P36" s="45"/>
      <c r="Q36" s="77"/>
      <c r="R36" s="77"/>
      <c r="S36" s="45"/>
      <c r="T36" s="45"/>
      <c r="U36" s="45"/>
      <c r="V36" s="45"/>
      <c r="W36" s="45"/>
      <c r="X36" s="45"/>
      <c r="Y36" s="45"/>
    </row>
    <row r="37" spans="1:25">
      <c r="A37" s="45"/>
      <c r="B37" s="44" t="str">
        <v/>
      </c>
      <c r="C37" s="45" t="str">
        <v/>
      </c>
      <c r="D37" s="45" t="str">
        <v/>
      </c>
      <c r="E37" s="45"/>
      <c r="F37" s="45"/>
      <c r="G37" s="45"/>
      <c r="H37" s="45"/>
      <c r="I37" s="45"/>
      <c r="J37" s="45"/>
      <c r="K37" s="45"/>
      <c r="L37" s="68"/>
      <c r="M37" s="68"/>
      <c r="N37" s="45"/>
      <c r="O37" s="45"/>
      <c r="P37" s="45"/>
      <c r="Q37" s="77"/>
      <c r="R37" s="77"/>
      <c r="S37" s="45"/>
      <c r="T37" s="45"/>
      <c r="U37" s="45"/>
      <c r="V37" s="45"/>
      <c r="W37" s="45"/>
      <c r="X37" s="45"/>
      <c r="Y37" s="45"/>
    </row>
    <row r="38" spans="1:25">
      <c r="A38" s="45"/>
      <c r="B38" s="44" t="str">
        <v/>
      </c>
      <c r="C38" s="45" t="str">
        <v/>
      </c>
      <c r="D38" s="45" t="str">
        <v/>
      </c>
      <c r="E38" s="45"/>
      <c r="F38" s="45"/>
      <c r="G38" s="45"/>
      <c r="H38" s="45"/>
      <c r="I38" s="45"/>
      <c r="J38" s="45"/>
      <c r="K38" s="45"/>
      <c r="L38" s="45"/>
      <c r="M38" s="45"/>
      <c r="N38" s="45"/>
      <c r="O38" s="45"/>
      <c r="P38" s="45"/>
      <c r="Q38" s="77"/>
      <c r="R38" s="77"/>
      <c r="S38" s="45"/>
      <c r="T38" s="45"/>
      <c r="U38" s="45"/>
      <c r="V38" s="45"/>
      <c r="W38" s="45"/>
      <c r="X38" s="45"/>
      <c r="Y38" s="45"/>
    </row>
    <row r="39" spans="1:25">
      <c r="A39" s="45"/>
      <c r="B39" s="44" t="str">
        <v/>
      </c>
      <c r="C39" s="45" t="str">
        <v/>
      </c>
      <c r="D39" s="45" t="str">
        <v/>
      </c>
      <c r="E39" s="45"/>
      <c r="F39" s="45"/>
      <c r="G39" s="45"/>
      <c r="H39" s="45"/>
      <c r="I39" s="45"/>
      <c r="J39" s="45"/>
      <c r="K39" s="45"/>
      <c r="L39" s="45"/>
      <c r="M39" s="45"/>
      <c r="N39" s="45"/>
      <c r="O39" s="45"/>
      <c r="P39" s="45"/>
      <c r="Q39" s="77"/>
      <c r="R39" s="77"/>
      <c r="S39" s="45"/>
      <c r="T39" s="45"/>
      <c r="U39" s="45"/>
      <c r="V39" s="45"/>
      <c r="W39" s="45"/>
      <c r="X39" s="45"/>
      <c r="Y39" s="45"/>
    </row>
    <row r="40" spans="1:25">
      <c r="A40" s="45"/>
      <c r="B40" s="44" t="str">
        <v/>
      </c>
      <c r="C40" s="45" t="str">
        <v/>
      </c>
      <c r="D40" s="45" t="str">
        <v/>
      </c>
      <c r="E40" s="45"/>
      <c r="F40" s="45"/>
      <c r="G40" s="45"/>
      <c r="H40" s="45"/>
      <c r="I40" s="45"/>
      <c r="J40" s="45"/>
      <c r="K40" s="45"/>
      <c r="L40" s="45"/>
      <c r="M40" s="45"/>
      <c r="N40" s="45"/>
      <c r="O40" s="45"/>
      <c r="P40" s="45"/>
      <c r="Q40" s="77"/>
      <c r="R40" s="77"/>
      <c r="S40" s="45"/>
      <c r="T40" s="45"/>
      <c r="U40" s="45"/>
      <c r="V40" s="45"/>
      <c r="W40" s="45"/>
      <c r="X40" s="45"/>
      <c r="Y40" s="45"/>
    </row>
    <row r="41" spans="1:25">
      <c r="A41" s="45"/>
      <c r="B41" s="44" t="str">
        <v/>
      </c>
      <c r="C41" s="45" t="str">
        <v/>
      </c>
      <c r="D41" s="45" t="str">
        <v/>
      </c>
      <c r="E41" s="45"/>
      <c r="F41" s="45"/>
      <c r="G41" s="45"/>
      <c r="H41" s="45"/>
      <c r="I41" s="45"/>
      <c r="J41" s="45"/>
      <c r="K41" s="45"/>
      <c r="L41" s="45"/>
      <c r="M41" s="45"/>
      <c r="N41" s="45"/>
      <c r="O41" s="45"/>
      <c r="P41" s="45"/>
      <c r="Q41" s="45"/>
      <c r="R41" s="45"/>
      <c r="S41" s="45"/>
      <c r="T41" s="45"/>
      <c r="U41" s="45"/>
      <c r="V41" s="45"/>
      <c r="W41" s="45"/>
      <c r="X41" s="45"/>
      <c r="Y41" s="45"/>
    </row>
    <row r="42" spans="1:25">
      <c r="A42" s="45"/>
      <c r="B42" s="44" t="str">
        <v/>
      </c>
      <c r="C42" s="45" t="str">
        <v/>
      </c>
      <c r="D42" s="45" t="str">
        <v/>
      </c>
      <c r="E42" s="45"/>
      <c r="F42" s="45"/>
      <c r="G42" s="45"/>
      <c r="H42" s="45"/>
      <c r="I42" s="45"/>
      <c r="J42" s="45"/>
      <c r="K42" s="45"/>
      <c r="L42" s="45"/>
      <c r="M42" s="45"/>
      <c r="N42" s="45"/>
      <c r="O42" s="45"/>
      <c r="P42" s="45"/>
      <c r="Q42" s="45"/>
      <c r="R42" s="45"/>
      <c r="S42" s="45"/>
      <c r="T42" s="45"/>
      <c r="U42" s="45"/>
      <c r="V42" s="45"/>
      <c r="W42" s="45"/>
      <c r="X42" s="45"/>
      <c r="Y42" s="45"/>
    </row>
    <row r="43" spans="1:25">
      <c r="A43" s="45"/>
      <c r="B43" s="44" t="str">
        <v/>
      </c>
      <c r="C43" s="45" t="str">
        <v/>
      </c>
      <c r="D43" s="45" t="str">
        <v/>
      </c>
      <c r="E43" s="45"/>
      <c r="F43" s="45"/>
      <c r="G43" s="45"/>
      <c r="H43" s="45"/>
      <c r="I43" s="45"/>
      <c r="J43" s="45"/>
      <c r="K43" s="45"/>
      <c r="L43" s="45"/>
      <c r="M43" s="45"/>
      <c r="N43" s="45"/>
      <c r="O43" s="45"/>
      <c r="P43" s="45"/>
      <c r="Q43" s="45"/>
      <c r="R43" s="45"/>
      <c r="S43" s="45"/>
      <c r="T43" s="45"/>
      <c r="U43" s="45"/>
      <c r="V43" s="45"/>
      <c r="W43" s="45"/>
      <c r="X43" s="45"/>
      <c r="Y43" s="45"/>
    </row>
    <row r="44" spans="1:25">
      <c r="A44" s="45"/>
      <c r="B44" s="44" t="str">
        <v/>
      </c>
      <c r="C44" s="45" t="str">
        <v/>
      </c>
      <c r="D44" s="45" t="str">
        <v/>
      </c>
      <c r="E44" s="45"/>
      <c r="F44" s="45"/>
      <c r="G44" s="45"/>
      <c r="H44" s="45"/>
      <c r="I44" s="45"/>
      <c r="J44" s="45"/>
      <c r="K44" s="45"/>
      <c r="L44" s="45"/>
      <c r="M44" s="45"/>
      <c r="N44" s="45"/>
      <c r="O44" s="45"/>
      <c r="P44" s="45"/>
      <c r="Q44" s="45"/>
      <c r="R44" s="45"/>
      <c r="S44" s="45"/>
      <c r="T44" s="45"/>
      <c r="U44" s="45"/>
      <c r="V44" s="45"/>
      <c r="W44" s="45"/>
      <c r="X44" s="45"/>
      <c r="Y44" s="45"/>
    </row>
    <row r="45" spans="1:25">
      <c r="A45" s="45"/>
      <c r="B45" s="44" t="str">
        <v/>
      </c>
      <c r="C45" s="45" t="str">
        <v/>
      </c>
      <c r="D45" s="45" t="str">
        <v/>
      </c>
      <c r="E45" s="45"/>
      <c r="F45" s="45"/>
      <c r="G45" s="45"/>
      <c r="H45" s="45"/>
      <c r="I45" s="45"/>
      <c r="J45" s="45"/>
      <c r="K45" s="45"/>
      <c r="L45" s="45"/>
      <c r="M45" s="45"/>
      <c r="N45" s="45"/>
      <c r="O45" s="45"/>
      <c r="P45" s="45"/>
      <c r="Q45" s="45"/>
      <c r="R45" s="45"/>
      <c r="S45" s="45"/>
      <c r="T45" s="45"/>
      <c r="U45" s="45"/>
      <c r="V45" s="45"/>
      <c r="W45" s="45"/>
      <c r="X45" s="45"/>
      <c r="Y45" s="45"/>
    </row>
    <row r="46" spans="1:25">
      <c r="A46" s="45"/>
      <c r="B46" s="44" t="str">
        <v/>
      </c>
      <c r="C46" s="45" t="str">
        <v/>
      </c>
      <c r="D46" s="45" t="str">
        <v/>
      </c>
      <c r="E46" s="45"/>
      <c r="F46" s="45"/>
      <c r="G46" s="45"/>
      <c r="H46" s="45"/>
      <c r="I46" s="45"/>
      <c r="J46" s="45"/>
      <c r="K46" s="45"/>
      <c r="L46" s="45"/>
      <c r="M46" s="45"/>
      <c r="N46" s="45"/>
      <c r="O46" s="45"/>
      <c r="P46" s="45"/>
      <c r="Q46" s="45"/>
      <c r="R46" s="45"/>
      <c r="S46" s="45"/>
      <c r="T46" s="45"/>
      <c r="U46" s="45"/>
      <c r="V46" s="45"/>
      <c r="W46" s="45"/>
      <c r="X46" s="45"/>
      <c r="Y46" s="45"/>
    </row>
    <row r="47" spans="1:25">
      <c r="A47" s="45"/>
      <c r="B47" s="44" t="str">
        <v/>
      </c>
      <c r="C47" s="45" t="str">
        <v/>
      </c>
      <c r="D47" s="45" t="str">
        <v/>
      </c>
      <c r="E47" s="45"/>
      <c r="F47" s="45"/>
      <c r="G47" s="45"/>
      <c r="H47" s="45"/>
      <c r="I47" s="45"/>
      <c r="J47" s="45"/>
      <c r="K47" s="45"/>
      <c r="L47" s="45"/>
      <c r="M47" s="45"/>
      <c r="N47" s="45"/>
      <c r="O47" s="45"/>
      <c r="P47" s="45"/>
      <c r="Q47" s="45"/>
      <c r="R47" s="45"/>
      <c r="S47" s="45"/>
      <c r="T47" s="45"/>
      <c r="U47" s="45"/>
      <c r="V47" s="45"/>
      <c r="W47" s="45"/>
      <c r="X47" s="45"/>
      <c r="Y47" s="45"/>
    </row>
    <row r="48" spans="1:25">
      <c r="A48" s="45"/>
      <c r="B48" s="44" t="str">
        <v/>
      </c>
      <c r="C48" s="45" t="str">
        <v/>
      </c>
      <c r="D48" s="45" t="str">
        <v/>
      </c>
      <c r="E48" s="45"/>
      <c r="F48" s="45"/>
      <c r="G48" s="45"/>
      <c r="H48" s="45"/>
      <c r="I48" s="45"/>
      <c r="J48" s="45"/>
      <c r="K48" s="45"/>
      <c r="L48" s="45"/>
      <c r="M48" s="45"/>
      <c r="N48" s="45"/>
      <c r="O48" s="45"/>
      <c r="P48" s="45"/>
      <c r="Q48" s="45"/>
      <c r="R48" s="45"/>
      <c r="S48" s="45"/>
      <c r="T48" s="45"/>
      <c r="U48" s="45"/>
      <c r="V48" s="45"/>
      <c r="W48" s="45"/>
      <c r="X48" s="45"/>
      <c r="Y48" s="45"/>
    </row>
    <row r="49" spans="1:25">
      <c r="A49" s="45"/>
      <c r="B49" s="44" t="str">
        <v/>
      </c>
      <c r="C49" s="45" t="str">
        <v/>
      </c>
      <c r="D49" s="45" t="str">
        <v/>
      </c>
      <c r="E49" s="45"/>
      <c r="F49" s="45"/>
      <c r="G49" s="45"/>
      <c r="H49" s="45"/>
      <c r="I49" s="45"/>
      <c r="J49" s="45"/>
      <c r="K49" s="45"/>
      <c r="L49" s="45"/>
      <c r="M49" s="45"/>
      <c r="N49" s="45"/>
      <c r="O49" s="45"/>
      <c r="P49" s="45"/>
      <c r="Q49" s="45"/>
      <c r="R49" s="45"/>
      <c r="S49" s="45"/>
      <c r="T49" s="45"/>
      <c r="U49" s="45"/>
      <c r="V49" s="45"/>
      <c r="W49" s="45"/>
      <c r="X49" s="45"/>
      <c r="Y49" s="45"/>
    </row>
    <row r="50" spans="1:25">
      <c r="A50" s="45"/>
      <c r="B50" s="44" t="str">
        <v/>
      </c>
      <c r="C50" s="45" t="str">
        <v/>
      </c>
      <c r="D50" s="45" t="str">
        <v/>
      </c>
      <c r="E50" s="45"/>
      <c r="F50" s="45"/>
      <c r="G50" s="45"/>
      <c r="H50" s="45"/>
      <c r="I50" s="45"/>
      <c r="J50" s="45"/>
      <c r="K50" s="45"/>
      <c r="L50" s="45"/>
      <c r="M50" s="45"/>
      <c r="N50" s="45"/>
      <c r="O50" s="45"/>
      <c r="P50" s="45"/>
      <c r="Q50" s="45"/>
      <c r="R50" s="45"/>
      <c r="S50" s="45"/>
      <c r="T50" s="45"/>
      <c r="U50" s="45"/>
      <c r="V50" s="45"/>
      <c r="W50" s="45"/>
      <c r="X50" s="45"/>
      <c r="Y50" s="45"/>
    </row>
    <row r="51" spans="1:25">
      <c r="A51" s="45"/>
      <c r="B51" s="44" t="str">
        <v/>
      </c>
      <c r="C51" s="45" t="str">
        <v/>
      </c>
      <c r="D51" s="45" t="str">
        <v/>
      </c>
      <c r="E51" s="45"/>
      <c r="F51" s="45"/>
      <c r="G51" s="45"/>
      <c r="H51" s="45"/>
      <c r="I51" s="45"/>
      <c r="J51" s="45"/>
      <c r="K51" s="45"/>
      <c r="L51" s="45"/>
      <c r="M51" s="45"/>
      <c r="N51" s="45"/>
      <c r="O51" s="45"/>
      <c r="P51" s="45"/>
      <c r="Q51" s="45"/>
      <c r="R51" s="45"/>
      <c r="S51" s="45"/>
      <c r="T51" s="45"/>
      <c r="U51" s="45"/>
      <c r="V51" s="45"/>
      <c r="W51" s="45"/>
      <c r="X51" s="45"/>
      <c r="Y51" s="45"/>
    </row>
    <row r="52" spans="1:25">
      <c r="A52" s="45"/>
      <c r="B52" s="44" t="str">
        <v/>
      </c>
      <c r="C52" s="45" t="str">
        <v/>
      </c>
      <c r="D52" s="45" t="str">
        <v/>
      </c>
      <c r="E52" s="45"/>
      <c r="F52" s="45"/>
      <c r="G52" s="45"/>
      <c r="H52" s="45"/>
      <c r="I52" s="45"/>
      <c r="J52" s="45"/>
      <c r="K52" s="45"/>
      <c r="L52" s="45"/>
      <c r="M52" s="45"/>
      <c r="N52" s="45"/>
      <c r="O52" s="45"/>
      <c r="P52" s="45"/>
      <c r="Q52" s="45"/>
      <c r="R52" s="45"/>
      <c r="S52" s="45"/>
      <c r="T52" s="45"/>
      <c r="U52" s="45"/>
      <c r="V52" s="45"/>
      <c r="W52" s="45"/>
      <c r="X52" s="45"/>
      <c r="Y52" s="45"/>
    </row>
    <row r="53" spans="1:25">
      <c r="A53" s="45"/>
      <c r="B53" s="44" t="str">
        <v/>
      </c>
      <c r="C53" s="45" t="str">
        <v/>
      </c>
      <c r="D53" s="45" t="str">
        <v/>
      </c>
      <c r="E53" s="45"/>
      <c r="F53" s="45"/>
      <c r="G53" s="45"/>
      <c r="H53" s="45"/>
      <c r="I53" s="45"/>
      <c r="J53" s="45"/>
      <c r="K53" s="45"/>
      <c r="L53" s="45"/>
      <c r="M53" s="45"/>
      <c r="N53" s="45"/>
      <c r="O53" s="45"/>
      <c r="P53" s="45"/>
      <c r="Q53" s="45"/>
      <c r="R53" s="45"/>
      <c r="S53" s="45"/>
      <c r="T53" s="45"/>
      <c r="U53" s="45"/>
      <c r="V53" s="45"/>
      <c r="W53" s="45"/>
      <c r="X53" s="45"/>
      <c r="Y53" s="45"/>
    </row>
    <row r="54" spans="1:25">
      <c r="A54" s="45"/>
      <c r="B54" s="44" t="str">
        <v/>
      </c>
      <c r="C54" s="45" t="str">
        <v/>
      </c>
      <c r="D54" s="45" t="str">
        <v/>
      </c>
      <c r="E54" s="45"/>
      <c r="F54" s="45"/>
      <c r="G54" s="45"/>
      <c r="H54" s="45"/>
      <c r="I54" s="45"/>
      <c r="J54" s="45"/>
      <c r="K54" s="45"/>
      <c r="L54" s="45"/>
      <c r="M54" s="45"/>
      <c r="N54" s="45"/>
      <c r="O54" s="45"/>
      <c r="P54" s="45"/>
      <c r="Q54" s="45"/>
      <c r="R54" s="45"/>
      <c r="S54" s="45"/>
      <c r="T54" s="45"/>
      <c r="U54" s="45"/>
      <c r="V54" s="45"/>
      <c r="W54" s="45"/>
      <c r="X54" s="45"/>
      <c r="Y54" s="45"/>
    </row>
    <row r="55" spans="1:25">
      <c r="A55" s="45"/>
      <c r="B55" s="44" t="str">
        <v/>
      </c>
      <c r="C55" s="45" t="str">
        <v/>
      </c>
      <c r="D55" s="45" t="str">
        <v/>
      </c>
      <c r="E55" s="45"/>
      <c r="F55" s="45"/>
      <c r="G55" s="45"/>
      <c r="H55" s="45"/>
      <c r="I55" s="45"/>
      <c r="J55" s="45"/>
      <c r="K55" s="45"/>
      <c r="L55" s="45"/>
      <c r="M55" s="45"/>
      <c r="N55" s="45"/>
      <c r="O55" s="45"/>
      <c r="P55" s="45"/>
      <c r="Q55" s="45"/>
      <c r="R55" s="45"/>
      <c r="S55" s="45"/>
      <c r="T55" s="45"/>
      <c r="U55" s="45"/>
      <c r="V55" s="45"/>
      <c r="W55" s="45"/>
      <c r="X55" s="45"/>
      <c r="Y55" s="45"/>
    </row>
    <row r="56" spans="1:25">
      <c r="A56" s="45"/>
      <c r="B56" s="44" t="str">
        <v/>
      </c>
      <c r="C56" s="45" t="str">
        <v/>
      </c>
      <c r="D56" s="45" t="str">
        <v/>
      </c>
      <c r="E56" s="45"/>
      <c r="F56" s="45"/>
      <c r="G56" s="45"/>
      <c r="H56" s="45"/>
      <c r="I56" s="45"/>
      <c r="J56" s="45"/>
      <c r="K56" s="45"/>
      <c r="L56" s="45"/>
      <c r="M56" s="45"/>
      <c r="N56" s="45"/>
      <c r="O56" s="45"/>
      <c r="P56" s="45"/>
      <c r="Q56" s="45"/>
      <c r="R56" s="45"/>
      <c r="S56" s="45"/>
      <c r="T56" s="45"/>
      <c r="U56" s="45"/>
      <c r="V56" s="45"/>
      <c r="W56" s="45"/>
      <c r="X56" s="45"/>
      <c r="Y56" s="45"/>
    </row>
    <row r="57" spans="1:25">
      <c r="A57" s="45"/>
      <c r="B57" s="44" t="str">
        <v/>
      </c>
      <c r="C57" s="45" t="str">
        <v/>
      </c>
      <c r="D57" s="45" t="str">
        <v/>
      </c>
      <c r="E57" s="45"/>
      <c r="F57" s="45"/>
      <c r="G57" s="45"/>
      <c r="H57" s="45"/>
      <c r="I57" s="45"/>
      <c r="J57" s="45"/>
      <c r="K57" s="45"/>
      <c r="L57" s="45"/>
      <c r="M57" s="45"/>
      <c r="N57" s="45"/>
      <c r="O57" s="45"/>
      <c r="P57" s="45"/>
      <c r="Q57" s="45"/>
      <c r="R57" s="45"/>
      <c r="S57" s="45"/>
      <c r="T57" s="45"/>
      <c r="U57" s="45"/>
      <c r="V57" s="45"/>
      <c r="W57" s="45"/>
      <c r="X57" s="45"/>
      <c r="Y57" s="45"/>
    </row>
    <row r="58" spans="1:25">
      <c r="A58" s="45"/>
      <c r="B58" s="44" t="str">
        <v/>
      </c>
      <c r="C58" s="45" t="str">
        <v/>
      </c>
      <c r="D58" s="45" t="str">
        <v/>
      </c>
      <c r="E58" s="45"/>
      <c r="F58" s="45"/>
      <c r="G58" s="45"/>
      <c r="H58" s="45"/>
      <c r="I58" s="45"/>
      <c r="J58" s="45"/>
      <c r="K58" s="45"/>
      <c r="L58" s="45"/>
      <c r="M58" s="45"/>
      <c r="N58" s="45"/>
      <c r="O58" s="45"/>
      <c r="P58" s="45"/>
      <c r="Q58" s="45"/>
      <c r="R58" s="45"/>
      <c r="S58" s="45"/>
      <c r="T58" s="45"/>
      <c r="U58" s="45"/>
      <c r="V58" s="45"/>
      <c r="W58" s="45"/>
      <c r="X58" s="45"/>
      <c r="Y58" s="45"/>
    </row>
    <row r="59" spans="1:25">
      <c r="A59" s="45"/>
      <c r="B59" s="44" t="str">
        <v/>
      </c>
      <c r="C59" s="45" t="str">
        <v/>
      </c>
      <c r="D59" s="45" t="str">
        <v/>
      </c>
      <c r="E59" s="45"/>
      <c r="F59" s="45"/>
      <c r="G59" s="45"/>
      <c r="H59" s="45"/>
      <c r="I59" s="45"/>
      <c r="J59" s="45"/>
      <c r="K59" s="45"/>
      <c r="L59" s="45"/>
      <c r="M59" s="45"/>
      <c r="N59" s="45"/>
      <c r="O59" s="45"/>
      <c r="P59" s="45"/>
      <c r="Q59" s="45"/>
      <c r="R59" s="45"/>
      <c r="S59" s="45"/>
      <c r="T59" s="45"/>
      <c r="U59" s="45"/>
      <c r="V59" s="45"/>
      <c r="W59" s="45"/>
      <c r="X59" s="45"/>
      <c r="Y59" s="45"/>
    </row>
    <row r="60" spans="1:25">
      <c r="A60" s="45"/>
      <c r="B60" s="44" t="str">
        <v/>
      </c>
      <c r="C60" s="45" t="str">
        <v/>
      </c>
      <c r="D60" s="45" t="str">
        <v/>
      </c>
      <c r="E60" s="45"/>
      <c r="F60" s="45"/>
      <c r="G60" s="45"/>
      <c r="H60" s="45"/>
      <c r="I60" s="45"/>
      <c r="J60" s="45"/>
      <c r="K60" s="45"/>
      <c r="L60" s="45"/>
      <c r="M60" s="45"/>
      <c r="N60" s="45"/>
      <c r="O60" s="45"/>
      <c r="P60" s="45"/>
      <c r="Q60" s="45"/>
      <c r="R60" s="45"/>
      <c r="S60" s="45"/>
      <c r="T60" s="45"/>
      <c r="U60" s="45"/>
      <c r="V60" s="45"/>
      <c r="W60" s="45"/>
      <c r="X60" s="45"/>
      <c r="Y60" s="45"/>
    </row>
    <row r="61" spans="1:25">
      <c r="A61" s="45"/>
      <c r="B61" s="44" t="str">
        <v/>
      </c>
      <c r="C61" s="45" t="str">
        <v/>
      </c>
      <c r="D61" s="45" t="str">
        <v/>
      </c>
      <c r="E61" s="45"/>
      <c r="F61" s="45"/>
      <c r="G61" s="45"/>
      <c r="H61" s="45"/>
      <c r="I61" s="45"/>
      <c r="J61" s="45"/>
      <c r="K61" s="45"/>
      <c r="L61" s="45"/>
      <c r="M61" s="45"/>
      <c r="N61" s="45"/>
      <c r="O61" s="45"/>
      <c r="P61" s="45"/>
      <c r="Q61" s="45"/>
      <c r="R61" s="45"/>
      <c r="S61" s="45"/>
      <c r="T61" s="45"/>
      <c r="U61" s="45"/>
      <c r="V61" s="45"/>
      <c r="W61" s="45"/>
      <c r="X61" s="45"/>
      <c r="Y61" s="45"/>
    </row>
    <row r="62" spans="1:25">
      <c r="A62" s="45"/>
      <c r="B62" s="44" t="str">
        <v/>
      </c>
      <c r="C62" s="45" t="str">
        <v/>
      </c>
      <c r="D62" s="45" t="str">
        <v/>
      </c>
      <c r="E62" s="45"/>
      <c r="F62" s="45"/>
      <c r="G62" s="45"/>
      <c r="H62" s="45"/>
      <c r="I62" s="45"/>
      <c r="J62" s="45"/>
      <c r="K62" s="45"/>
      <c r="L62" s="45"/>
      <c r="M62" s="45"/>
      <c r="N62" s="45"/>
      <c r="O62" s="45"/>
      <c r="P62" s="45"/>
      <c r="Q62" s="45"/>
      <c r="R62" s="45"/>
      <c r="S62" s="45"/>
      <c r="T62" s="45"/>
      <c r="U62" s="45"/>
      <c r="V62" s="45"/>
      <c r="W62" s="45"/>
      <c r="X62" s="45"/>
      <c r="Y62" s="45"/>
    </row>
    <row r="63" spans="1:25">
      <c r="A63" s="45"/>
      <c r="B63" s="44" t="str">
        <v/>
      </c>
      <c r="C63" s="45" t="str">
        <v/>
      </c>
      <c r="D63" s="45" t="str">
        <v/>
      </c>
      <c r="E63" s="45"/>
      <c r="F63" s="45"/>
      <c r="G63" s="45"/>
      <c r="H63" s="45"/>
      <c r="I63" s="45"/>
      <c r="J63" s="45"/>
      <c r="K63" s="45"/>
      <c r="L63" s="45"/>
      <c r="M63" s="45"/>
      <c r="N63" s="45"/>
      <c r="O63" s="45"/>
      <c r="P63" s="45"/>
      <c r="Q63" s="45"/>
      <c r="R63" s="45"/>
      <c r="S63" s="45"/>
      <c r="T63" s="45"/>
      <c r="U63" s="45"/>
      <c r="V63" s="45"/>
      <c r="W63" s="45"/>
      <c r="X63" s="45"/>
      <c r="Y63" s="45"/>
    </row>
    <row r="64" spans="1:25">
      <c r="A64" s="45"/>
      <c r="B64" s="44" t="str">
        <v/>
      </c>
      <c r="C64" s="45" t="str">
        <v/>
      </c>
      <c r="D64" s="45" t="str">
        <v/>
      </c>
      <c r="E64" s="45"/>
      <c r="F64" s="45"/>
      <c r="G64" s="45"/>
      <c r="H64" s="45"/>
      <c r="I64" s="45"/>
      <c r="J64" s="45"/>
      <c r="K64" s="45"/>
      <c r="L64" s="45"/>
      <c r="M64" s="45"/>
      <c r="N64" s="45"/>
      <c r="O64" s="45"/>
      <c r="P64" s="45"/>
      <c r="Q64" s="45"/>
      <c r="R64" s="45"/>
      <c r="S64" s="45"/>
      <c r="T64" s="45"/>
      <c r="U64" s="45"/>
      <c r="V64" s="45"/>
      <c r="W64" s="45"/>
      <c r="X64" s="45"/>
      <c r="Y64" s="45"/>
    </row>
    <row r="65" spans="1:25">
      <c r="A65" s="45"/>
      <c r="B65" s="44" t="str">
        <v/>
      </c>
      <c r="C65" s="45" t="str">
        <v/>
      </c>
      <c r="D65" s="45" t="str">
        <v/>
      </c>
      <c r="E65" s="45"/>
      <c r="F65" s="45"/>
      <c r="G65" s="45"/>
      <c r="H65" s="45"/>
      <c r="I65" s="45"/>
      <c r="J65" s="45"/>
      <c r="K65" s="45"/>
      <c r="L65" s="45"/>
      <c r="M65" s="45"/>
      <c r="N65" s="45"/>
      <c r="O65" s="45"/>
      <c r="P65" s="45"/>
      <c r="Q65" s="45"/>
      <c r="R65" s="45"/>
      <c r="S65" s="45"/>
      <c r="T65" s="45"/>
      <c r="U65" s="45"/>
      <c r="V65" s="45"/>
      <c r="W65" s="45"/>
      <c r="X65" s="45"/>
      <c r="Y65" s="45"/>
    </row>
    <row r="66" spans="1:25">
      <c r="A66" s="45"/>
      <c r="B66" s="44" t="str">
        <v/>
      </c>
      <c r="C66" s="45" t="str">
        <v/>
      </c>
      <c r="D66" s="45" t="str">
        <v/>
      </c>
      <c r="E66" s="45"/>
      <c r="F66" s="45"/>
      <c r="G66" s="45"/>
      <c r="H66" s="45"/>
      <c r="I66" s="45"/>
      <c r="J66" s="45"/>
      <c r="K66" s="45"/>
      <c r="L66" s="45"/>
      <c r="M66" s="45"/>
      <c r="N66" s="45"/>
      <c r="O66" s="45"/>
      <c r="P66" s="45"/>
      <c r="Q66" s="45"/>
      <c r="R66" s="45"/>
      <c r="S66" s="45"/>
      <c r="T66" s="45"/>
      <c r="U66" s="45"/>
      <c r="V66" s="45"/>
      <c r="W66" s="45"/>
      <c r="X66" s="45"/>
      <c r="Y66" s="45"/>
    </row>
    <row r="67" spans="1:25">
      <c r="A67" s="45"/>
      <c r="B67" s="44" t="str">
        <v/>
      </c>
      <c r="C67" s="45" t="str">
        <v/>
      </c>
      <c r="D67" s="45" t="str">
        <v/>
      </c>
      <c r="E67" s="45"/>
      <c r="F67" s="45"/>
      <c r="G67" s="45"/>
      <c r="H67" s="45"/>
      <c r="I67" s="45"/>
      <c r="J67" s="45"/>
      <c r="K67" s="45"/>
      <c r="L67" s="45"/>
      <c r="M67" s="45"/>
      <c r="N67" s="45"/>
      <c r="O67" s="45"/>
      <c r="P67" s="45"/>
      <c r="Q67" s="45"/>
      <c r="R67" s="45"/>
      <c r="S67" s="45"/>
      <c r="T67" s="45"/>
      <c r="U67" s="45"/>
      <c r="V67" s="45"/>
      <c r="W67" s="45"/>
      <c r="X67" s="45"/>
      <c r="Y67" s="45"/>
    </row>
    <row r="68" spans="1:25">
      <c r="A68" s="45"/>
      <c r="B68" s="44" t="str">
        <v/>
      </c>
      <c r="C68" s="45" t="str">
        <v/>
      </c>
      <c r="D68" s="45" t="str">
        <v/>
      </c>
      <c r="E68" s="45"/>
      <c r="F68" s="45"/>
      <c r="G68" s="45"/>
      <c r="H68" s="45"/>
      <c r="I68" s="45"/>
      <c r="J68" s="45"/>
      <c r="K68" s="45"/>
      <c r="L68" s="45"/>
      <c r="M68" s="45"/>
      <c r="N68" s="45"/>
      <c r="O68" s="45"/>
      <c r="P68" s="45"/>
      <c r="Q68" s="45"/>
      <c r="R68" s="45"/>
      <c r="S68" s="45"/>
      <c r="T68" s="45"/>
      <c r="U68" s="45"/>
      <c r="V68" s="45"/>
      <c r="W68" s="45"/>
      <c r="X68" s="45"/>
      <c r="Y68" s="45"/>
    </row>
    <row r="69" spans="1:25">
      <c r="A69" s="45"/>
      <c r="B69" s="44" t="str">
        <v/>
      </c>
      <c r="C69" s="45" t="str">
        <v/>
      </c>
      <c r="D69" s="45" t="str">
        <v/>
      </c>
      <c r="E69" s="45"/>
      <c r="F69" s="45"/>
      <c r="G69" s="45"/>
      <c r="H69" s="45"/>
      <c r="I69" s="45"/>
      <c r="J69" s="45"/>
      <c r="K69" s="45"/>
      <c r="L69" s="45"/>
      <c r="M69" s="45"/>
      <c r="N69" s="45"/>
      <c r="O69" s="45"/>
      <c r="P69" s="45"/>
      <c r="Q69" s="45"/>
      <c r="R69" s="45"/>
      <c r="S69" s="45"/>
      <c r="T69" s="45"/>
      <c r="U69" s="45"/>
      <c r="V69" s="45"/>
      <c r="W69" s="45"/>
      <c r="X69" s="45"/>
      <c r="Y69" s="45"/>
    </row>
    <row r="70" spans="1:25">
      <c r="A70" s="45"/>
      <c r="B70" s="44" t="str">
        <v/>
      </c>
      <c r="C70" s="45" t="str">
        <v/>
      </c>
      <c r="D70" s="45" t="str">
        <v/>
      </c>
      <c r="E70" s="45"/>
      <c r="F70" s="45"/>
      <c r="G70" s="45"/>
      <c r="H70" s="45"/>
      <c r="I70" s="45"/>
      <c r="J70" s="45"/>
      <c r="K70" s="45"/>
      <c r="L70" s="45"/>
      <c r="M70" s="45"/>
      <c r="N70" s="45"/>
      <c r="O70" s="45"/>
      <c r="P70" s="45"/>
      <c r="Q70" s="45"/>
      <c r="R70" s="45"/>
      <c r="S70" s="45"/>
      <c r="T70" s="45"/>
      <c r="U70" s="45"/>
      <c r="V70" s="45"/>
      <c r="W70" s="45"/>
      <c r="X70" s="45"/>
      <c r="Y70" s="45"/>
    </row>
    <row r="71" spans="1:25">
      <c r="A71" s="45"/>
      <c r="B71" s="44" t="str">
        <v/>
      </c>
      <c r="C71" s="45" t="str">
        <v/>
      </c>
      <c r="D71" s="45" t="str">
        <v/>
      </c>
      <c r="E71" s="45"/>
      <c r="F71" s="45"/>
      <c r="G71" s="45"/>
      <c r="H71" s="45"/>
      <c r="I71" s="45"/>
      <c r="J71" s="45"/>
      <c r="K71" s="45"/>
      <c r="L71" s="45"/>
      <c r="M71" s="45"/>
      <c r="N71" s="45"/>
      <c r="O71" s="45"/>
      <c r="P71" s="45"/>
      <c r="Q71" s="45"/>
      <c r="R71" s="45"/>
      <c r="S71" s="45"/>
      <c r="T71" s="45"/>
      <c r="U71" s="45"/>
      <c r="V71" s="45"/>
      <c r="W71" s="45"/>
      <c r="X71" s="45"/>
      <c r="Y71" s="45"/>
    </row>
    <row r="72" spans="1:25">
      <c r="A72" s="45"/>
      <c r="B72" s="44" t="str">
        <v/>
      </c>
      <c r="C72" s="45" t="str">
        <v/>
      </c>
      <c r="D72" s="45" t="str">
        <v/>
      </c>
      <c r="E72" s="45"/>
      <c r="F72" s="45"/>
      <c r="G72" s="45"/>
      <c r="H72" s="45"/>
      <c r="I72" s="45"/>
      <c r="J72" s="45"/>
      <c r="K72" s="45"/>
      <c r="L72" s="45"/>
      <c r="M72" s="45"/>
      <c r="N72" s="45"/>
      <c r="O72" s="45"/>
      <c r="P72" s="45"/>
      <c r="Q72" s="45"/>
      <c r="R72" s="45"/>
      <c r="S72" s="45"/>
      <c r="T72" s="45"/>
      <c r="U72" s="45"/>
      <c r="V72" s="45"/>
      <c r="W72" s="45"/>
      <c r="X72" s="45"/>
      <c r="Y72" s="45"/>
    </row>
    <row r="73" spans="1:25">
      <c r="A73" s="45"/>
      <c r="B73" s="44" t="str">
        <v/>
      </c>
      <c r="C73" s="45" t="str">
        <v/>
      </c>
      <c r="D73" s="45" t="str">
        <v/>
      </c>
      <c r="E73" s="45"/>
      <c r="F73" s="45"/>
      <c r="G73" s="45"/>
      <c r="H73" s="45"/>
      <c r="I73" s="45"/>
      <c r="J73" s="45"/>
      <c r="K73" s="45"/>
      <c r="L73" s="45"/>
      <c r="M73" s="45"/>
      <c r="N73" s="45"/>
      <c r="O73" s="45"/>
      <c r="P73" s="45"/>
      <c r="Q73" s="45"/>
      <c r="R73" s="45"/>
      <c r="S73" s="45"/>
      <c r="T73" s="45"/>
      <c r="U73" s="45"/>
      <c r="V73" s="45"/>
      <c r="W73" s="45"/>
      <c r="X73" s="45"/>
      <c r="Y73" s="45"/>
    </row>
    <row r="74" spans="1:25">
      <c r="A74" s="45"/>
      <c r="B74" s="44" t="str">
        <v/>
      </c>
      <c r="C74" s="45" t="str">
        <v/>
      </c>
      <c r="D74" s="45" t="str">
        <v/>
      </c>
      <c r="E74" s="45"/>
      <c r="F74" s="45"/>
      <c r="G74" s="45"/>
      <c r="H74" s="45"/>
      <c r="I74" s="45"/>
      <c r="J74" s="45"/>
      <c r="K74" s="45"/>
      <c r="L74" s="45"/>
      <c r="M74" s="45"/>
      <c r="N74" s="45"/>
      <c r="O74" s="45"/>
      <c r="P74" s="45"/>
      <c r="Q74" s="45"/>
      <c r="R74" s="45"/>
      <c r="S74" s="45"/>
      <c r="T74" s="45"/>
      <c r="U74" s="45"/>
      <c r="V74" s="45"/>
      <c r="W74" s="45"/>
      <c r="X74" s="45"/>
      <c r="Y74" s="45"/>
    </row>
    <row r="75" spans="1:25">
      <c r="A75" s="45"/>
      <c r="B75" s="44" t="str">
        <v/>
      </c>
      <c r="C75" s="45" t="str">
        <v/>
      </c>
      <c r="D75" s="45" t="str">
        <v/>
      </c>
      <c r="E75" s="45"/>
      <c r="F75" s="45"/>
      <c r="G75" s="45"/>
      <c r="H75" s="45"/>
      <c r="I75" s="45"/>
      <c r="J75" s="45"/>
      <c r="K75" s="45"/>
      <c r="L75" s="45"/>
      <c r="M75" s="45"/>
      <c r="N75" s="45"/>
      <c r="O75" s="45"/>
      <c r="P75" s="45"/>
      <c r="Q75" s="45"/>
      <c r="R75" s="45"/>
      <c r="S75" s="45"/>
      <c r="T75" s="45"/>
      <c r="U75" s="45"/>
      <c r="V75" s="45"/>
      <c r="W75" s="45"/>
      <c r="X75" s="45"/>
      <c r="Y75" s="45"/>
    </row>
    <row r="76" spans="1:25">
      <c r="A76" s="45"/>
      <c r="B76" s="44" t="str">
        <v/>
      </c>
      <c r="C76" s="45" t="str">
        <v/>
      </c>
      <c r="D76" s="45" t="str">
        <v/>
      </c>
      <c r="E76" s="45"/>
      <c r="F76" s="45"/>
      <c r="G76" s="45"/>
      <c r="H76" s="45"/>
      <c r="I76" s="45"/>
      <c r="J76" s="45"/>
      <c r="K76" s="45"/>
      <c r="L76" s="45"/>
      <c r="M76" s="45"/>
      <c r="N76" s="45"/>
      <c r="O76" s="45"/>
      <c r="P76" s="45"/>
      <c r="Q76" s="45"/>
      <c r="R76" s="45"/>
      <c r="S76" s="45"/>
      <c r="T76" s="45"/>
      <c r="U76" s="45"/>
      <c r="V76" s="45"/>
      <c r="W76" s="45"/>
      <c r="X76" s="45"/>
      <c r="Y76" s="45"/>
    </row>
    <row r="77" spans="1:25">
      <c r="A77" s="45"/>
      <c r="B77" s="44" t="str">
        <v/>
      </c>
      <c r="C77" s="45" t="str">
        <v/>
      </c>
      <c r="D77" s="45" t="str">
        <v/>
      </c>
      <c r="E77" s="45"/>
      <c r="F77" s="45"/>
      <c r="G77" s="45"/>
      <c r="H77" s="45"/>
      <c r="I77" s="45"/>
      <c r="J77" s="45"/>
      <c r="K77" s="45"/>
      <c r="L77" s="45"/>
      <c r="M77" s="45"/>
      <c r="N77" s="45"/>
      <c r="O77" s="45"/>
      <c r="P77" s="45"/>
      <c r="Q77" s="45"/>
      <c r="R77" s="45"/>
      <c r="S77" s="45"/>
      <c r="T77" s="45"/>
      <c r="U77" s="45"/>
      <c r="V77" s="45"/>
      <c r="W77" s="45"/>
      <c r="X77" s="45"/>
      <c r="Y77" s="45"/>
    </row>
    <row r="78" spans="1:25">
      <c r="A78" s="45"/>
      <c r="B78" s="44"/>
      <c r="C78" s="45"/>
      <c r="D78" s="45"/>
      <c r="E78" s="45"/>
      <c r="F78" s="45"/>
      <c r="G78" s="45"/>
      <c r="H78" s="45"/>
      <c r="I78" s="45"/>
      <c r="J78" s="45"/>
      <c r="K78" s="45"/>
      <c r="L78" s="45"/>
      <c r="M78" s="45"/>
      <c r="N78" s="45"/>
      <c r="O78" s="45"/>
      <c r="P78" s="45"/>
      <c r="Q78" s="45"/>
      <c r="R78" s="45"/>
      <c r="S78" s="45"/>
      <c r="T78" s="45"/>
      <c r="U78" s="45"/>
      <c r="V78" s="45"/>
      <c r="W78" s="45"/>
      <c r="X78" s="45"/>
      <c r="Y78" s="45"/>
    </row>
    <row r="79" spans="1:25">
      <c r="A79" s="45"/>
      <c r="B79" s="44"/>
      <c r="C79" s="45"/>
      <c r="D79" s="45"/>
      <c r="E79" s="45"/>
      <c r="F79" s="45"/>
      <c r="G79" s="45"/>
      <c r="H79" s="45"/>
      <c r="I79" s="45"/>
      <c r="J79" s="45"/>
      <c r="K79" s="45"/>
      <c r="L79" s="45"/>
      <c r="M79" s="45"/>
      <c r="N79" s="45"/>
      <c r="O79" s="45"/>
      <c r="P79" s="45"/>
      <c r="Q79" s="45"/>
      <c r="R79" s="45"/>
      <c r="S79" s="45"/>
      <c r="T79" s="45"/>
      <c r="U79" s="45"/>
      <c r="V79" s="45"/>
      <c r="W79" s="45"/>
      <c r="X79" s="45"/>
      <c r="Y79" s="45"/>
    </row>
    <row r="80" spans="1:25">
      <c r="A80" s="45"/>
      <c r="B80" s="44"/>
      <c r="C80" s="45"/>
      <c r="D80" s="45"/>
      <c r="E80" s="45"/>
      <c r="F80" s="45"/>
      <c r="G80" s="45"/>
      <c r="H80" s="45"/>
      <c r="I80" s="45"/>
      <c r="J80" s="45"/>
      <c r="K80" s="45"/>
      <c r="L80" s="45"/>
      <c r="M80" s="45"/>
      <c r="N80" s="45"/>
      <c r="O80" s="45"/>
      <c r="P80" s="45"/>
      <c r="Q80" s="45"/>
      <c r="R80" s="45"/>
      <c r="S80" s="45"/>
      <c r="T80" s="45"/>
      <c r="U80" s="45"/>
      <c r="V80" s="45"/>
      <c r="W80" s="45"/>
      <c r="X80" s="45"/>
      <c r="Y80" s="45"/>
    </row>
    <row r="81" spans="1:25">
      <c r="A81" s="45"/>
      <c r="B81" s="44"/>
      <c r="C81" s="45"/>
      <c r="D81" s="45"/>
      <c r="E81" s="45"/>
      <c r="F81" s="45"/>
      <c r="G81" s="45"/>
      <c r="H81" s="45"/>
      <c r="I81" s="45"/>
      <c r="J81" s="45"/>
      <c r="K81" s="45"/>
      <c r="L81" s="45"/>
      <c r="M81" s="45"/>
      <c r="N81" s="45"/>
      <c r="O81" s="45"/>
      <c r="P81" s="45"/>
      <c r="Q81" s="45"/>
      <c r="R81" s="45"/>
      <c r="S81" s="45"/>
      <c r="T81" s="45"/>
      <c r="U81" s="45"/>
      <c r="V81" s="45"/>
      <c r="W81" s="45"/>
      <c r="X81" s="45"/>
      <c r="Y81" s="45"/>
    </row>
    <row r="82" spans="1:25">
      <c r="A82" s="45"/>
      <c r="B82" s="44"/>
      <c r="C82" s="45"/>
      <c r="D82" s="45"/>
      <c r="E82" s="45"/>
      <c r="F82" s="45"/>
      <c r="G82" s="45"/>
      <c r="H82" s="45"/>
      <c r="I82" s="45"/>
      <c r="J82" s="45"/>
      <c r="K82" s="45"/>
      <c r="L82" s="45"/>
      <c r="M82" s="45"/>
      <c r="N82" s="45"/>
      <c r="O82" s="45"/>
      <c r="P82" s="45"/>
      <c r="Q82" s="45"/>
      <c r="R82" s="45"/>
      <c r="S82" s="45"/>
      <c r="T82" s="45"/>
      <c r="U82" s="45"/>
      <c r="V82" s="45"/>
      <c r="W82" s="45"/>
      <c r="X82" s="45"/>
      <c r="Y82" s="45"/>
    </row>
    <row r="83" spans="1:25">
      <c r="A83" s="45"/>
      <c r="B83" s="44"/>
      <c r="C83" s="45"/>
      <c r="D83" s="45"/>
      <c r="E83" s="45"/>
      <c r="F83" s="45"/>
      <c r="G83" s="45"/>
      <c r="H83" s="45"/>
      <c r="I83" s="45"/>
      <c r="J83" s="45"/>
      <c r="K83" s="45"/>
      <c r="L83" s="45"/>
      <c r="M83" s="45"/>
      <c r="N83" s="45"/>
      <c r="O83" s="45"/>
      <c r="P83" s="45"/>
      <c r="Q83" s="45"/>
      <c r="R83" s="45"/>
      <c r="S83" s="45"/>
      <c r="T83" s="45"/>
      <c r="U83" s="45"/>
      <c r="V83" s="45"/>
      <c r="W83" s="45"/>
      <c r="X83" s="45"/>
      <c r="Y83" s="45"/>
    </row>
    <row r="84" spans="1:25">
      <c r="A84" s="45"/>
      <c r="B84" s="44"/>
      <c r="C84" s="45"/>
      <c r="D84" s="45"/>
      <c r="E84" s="45"/>
      <c r="F84" s="45"/>
      <c r="G84" s="45"/>
      <c r="H84" s="45"/>
      <c r="I84" s="45"/>
      <c r="J84" s="45"/>
      <c r="K84" s="45"/>
      <c r="L84" s="45"/>
      <c r="M84" s="45"/>
      <c r="N84" s="45"/>
      <c r="O84" s="45"/>
      <c r="P84" s="45"/>
      <c r="Q84" s="45"/>
      <c r="R84" s="45"/>
      <c r="S84" s="45"/>
      <c r="T84" s="45"/>
      <c r="U84" s="45"/>
      <c r="V84" s="45"/>
      <c r="W84" s="45"/>
      <c r="X84" s="45"/>
      <c r="Y84" s="45"/>
    </row>
    <row r="85" spans="1:25">
      <c r="A85" s="45"/>
      <c r="B85" s="44"/>
      <c r="C85" s="45"/>
      <c r="D85" s="45"/>
      <c r="E85" s="45"/>
      <c r="F85" s="45"/>
      <c r="G85" s="45"/>
      <c r="H85" s="45"/>
      <c r="I85" s="45"/>
      <c r="J85" s="45"/>
      <c r="K85" s="45"/>
      <c r="L85" s="45"/>
      <c r="M85" s="45"/>
      <c r="N85" s="45"/>
      <c r="O85" s="45"/>
      <c r="P85" s="45"/>
      <c r="Q85" s="45"/>
      <c r="R85" s="45"/>
      <c r="S85" s="45"/>
      <c r="T85" s="45"/>
      <c r="U85" s="45"/>
      <c r="V85" s="45"/>
      <c r="W85" s="45"/>
      <c r="X85" s="45"/>
      <c r="Y85" s="45"/>
    </row>
    <row r="86" spans="1:25">
      <c r="A86" s="45"/>
      <c r="B86" s="44"/>
      <c r="C86" s="45"/>
      <c r="D86" s="45"/>
      <c r="E86" s="45"/>
      <c r="F86" s="45"/>
      <c r="G86" s="45"/>
      <c r="H86" s="45"/>
      <c r="I86" s="45"/>
      <c r="J86" s="45"/>
      <c r="K86" s="45"/>
      <c r="L86" s="45"/>
      <c r="M86" s="45"/>
      <c r="N86" s="45"/>
      <c r="O86" s="45"/>
      <c r="P86" s="45"/>
      <c r="Q86" s="45"/>
      <c r="R86" s="45"/>
      <c r="S86" s="45"/>
      <c r="T86" s="45"/>
      <c r="U86" s="45"/>
      <c r="V86" s="45"/>
      <c r="W86" s="45"/>
      <c r="X86" s="45"/>
      <c r="Y86" s="45"/>
    </row>
    <row r="87" spans="1:25">
      <c r="A87" s="45"/>
      <c r="B87" s="44"/>
      <c r="C87" s="45"/>
      <c r="D87" s="45"/>
      <c r="E87" s="45"/>
      <c r="F87" s="45"/>
      <c r="G87" s="45"/>
      <c r="H87" s="45"/>
      <c r="I87" s="45"/>
      <c r="J87" s="45"/>
      <c r="K87" s="45"/>
      <c r="L87" s="45"/>
      <c r="M87" s="45"/>
      <c r="N87" s="45"/>
      <c r="O87" s="45"/>
      <c r="P87" s="45"/>
      <c r="Q87" s="45"/>
      <c r="R87" s="45"/>
      <c r="S87" s="45"/>
      <c r="T87" s="45"/>
      <c r="U87" s="45"/>
      <c r="V87" s="45"/>
      <c r="W87" s="45"/>
      <c r="X87" s="45"/>
      <c r="Y87" s="45"/>
    </row>
    <row r="88" spans="1:25">
      <c r="A88" s="45"/>
      <c r="B88" s="44"/>
      <c r="C88" s="45"/>
      <c r="D88" s="45"/>
      <c r="E88" s="45"/>
      <c r="F88" s="45"/>
      <c r="G88" s="45"/>
      <c r="H88" s="45"/>
      <c r="I88" s="45"/>
      <c r="J88" s="45"/>
      <c r="K88" s="45"/>
      <c r="L88" s="45"/>
      <c r="M88" s="45"/>
      <c r="N88" s="45"/>
      <c r="O88" s="45"/>
      <c r="P88" s="45"/>
      <c r="Q88" s="45"/>
      <c r="R88" s="45"/>
      <c r="S88" s="45"/>
      <c r="T88" s="45"/>
      <c r="U88" s="45"/>
      <c r="V88" s="45"/>
      <c r="W88" s="45"/>
      <c r="X88" s="45"/>
      <c r="Y88" s="45"/>
    </row>
    <row r="89" spans="1:25">
      <c r="A89" s="45"/>
      <c r="B89" s="44"/>
      <c r="C89" s="45"/>
      <c r="D89" s="45"/>
      <c r="E89" s="45"/>
      <c r="F89" s="45"/>
      <c r="G89" s="45"/>
      <c r="H89" s="45"/>
      <c r="I89" s="45"/>
      <c r="J89" s="45"/>
      <c r="K89" s="45"/>
      <c r="L89" s="45"/>
      <c r="M89" s="45"/>
      <c r="N89" s="45"/>
      <c r="O89" s="45"/>
      <c r="P89" s="45"/>
      <c r="Q89" s="45"/>
      <c r="R89" s="45"/>
      <c r="S89" s="45"/>
      <c r="T89" s="45"/>
      <c r="U89" s="45"/>
      <c r="V89" s="45"/>
      <c r="W89" s="45"/>
      <c r="X89" s="45"/>
      <c r="Y89" s="45"/>
    </row>
    <row r="90" spans="1:25">
      <c r="A90" s="45"/>
      <c r="B90" s="44"/>
      <c r="C90" s="45"/>
      <c r="D90" s="45"/>
      <c r="E90" s="45"/>
      <c r="F90" s="45"/>
      <c r="G90" s="45"/>
      <c r="H90" s="45"/>
      <c r="I90" s="45"/>
      <c r="J90" s="45"/>
      <c r="K90" s="45"/>
      <c r="L90" s="45"/>
      <c r="M90" s="45"/>
      <c r="N90" s="45"/>
      <c r="O90" s="45"/>
      <c r="P90" s="45"/>
      <c r="Q90" s="45"/>
      <c r="R90" s="45"/>
      <c r="S90" s="45"/>
      <c r="T90" s="45"/>
      <c r="U90" s="45"/>
      <c r="V90" s="45"/>
      <c r="W90" s="45"/>
      <c r="X90" s="45"/>
      <c r="Y90" s="45"/>
    </row>
    <row r="91" spans="1:25">
      <c r="A91" s="45"/>
      <c r="B91" s="44"/>
      <c r="C91" s="45"/>
      <c r="D91" s="45"/>
      <c r="E91" s="45"/>
      <c r="F91" s="45"/>
      <c r="G91" s="45"/>
      <c r="H91" s="45"/>
      <c r="I91" s="45"/>
      <c r="J91" s="45"/>
      <c r="K91" s="45"/>
      <c r="L91" s="45"/>
      <c r="M91" s="45"/>
      <c r="N91" s="45"/>
      <c r="O91" s="45"/>
      <c r="P91" s="45"/>
      <c r="Q91" s="45"/>
      <c r="R91" s="45"/>
      <c r="S91" s="45"/>
      <c r="T91" s="45"/>
      <c r="U91" s="45"/>
      <c r="V91" s="45"/>
      <c r="W91" s="45"/>
      <c r="X91" s="45"/>
      <c r="Y91" s="45"/>
    </row>
    <row r="92" spans="1:25">
      <c r="A92" s="45"/>
      <c r="B92" s="44"/>
      <c r="C92" s="45"/>
      <c r="D92" s="45"/>
      <c r="E92" s="45"/>
      <c r="F92" s="45"/>
      <c r="G92" s="45"/>
      <c r="H92" s="45"/>
      <c r="I92" s="45"/>
      <c r="J92" s="45"/>
      <c r="K92" s="45"/>
      <c r="L92" s="45"/>
      <c r="M92" s="45"/>
      <c r="N92" s="45"/>
      <c r="O92" s="45"/>
      <c r="P92" s="45"/>
      <c r="Q92" s="45"/>
      <c r="R92" s="45"/>
      <c r="S92" s="45"/>
      <c r="T92" s="45"/>
      <c r="U92" s="45"/>
      <c r="V92" s="45"/>
      <c r="W92" s="45"/>
      <c r="X92" s="45"/>
      <c r="Y92" s="45"/>
    </row>
    <row r="93" spans="1:25">
      <c r="A93" s="45"/>
      <c r="B93" s="44"/>
      <c r="C93" s="45"/>
      <c r="D93" s="45"/>
      <c r="E93" s="45"/>
      <c r="F93" s="45"/>
      <c r="G93" s="45"/>
      <c r="H93" s="45"/>
      <c r="I93" s="45"/>
      <c r="J93" s="45"/>
      <c r="K93" s="45"/>
      <c r="L93" s="45"/>
      <c r="M93" s="45"/>
      <c r="N93" s="45"/>
      <c r="O93" s="45"/>
      <c r="P93" s="45"/>
      <c r="Q93" s="45"/>
      <c r="R93" s="45"/>
      <c r="S93" s="45"/>
      <c r="T93" s="45"/>
      <c r="U93" s="45"/>
      <c r="V93" s="45"/>
      <c r="W93" s="45"/>
      <c r="X93" s="45"/>
      <c r="Y93" s="45"/>
    </row>
    <row r="94" spans="1:25">
      <c r="A94" s="45"/>
      <c r="B94" s="44"/>
      <c r="C94" s="45"/>
      <c r="D94" s="45"/>
      <c r="E94" s="45"/>
      <c r="F94" s="45"/>
      <c r="G94" s="45"/>
      <c r="H94" s="45"/>
      <c r="I94" s="45"/>
      <c r="J94" s="45"/>
      <c r="K94" s="45"/>
      <c r="L94" s="45"/>
      <c r="M94" s="45"/>
      <c r="N94" s="45"/>
      <c r="O94" s="45"/>
      <c r="P94" s="45"/>
      <c r="Q94" s="45"/>
      <c r="R94" s="45"/>
      <c r="S94" s="45"/>
      <c r="T94" s="45"/>
      <c r="U94" s="45"/>
      <c r="V94" s="45"/>
      <c r="W94" s="45"/>
      <c r="X94" s="45"/>
      <c r="Y94" s="45"/>
    </row>
    <row r="95" spans="1:25">
      <c r="A95" s="45"/>
      <c r="B95" s="44"/>
      <c r="C95" s="45"/>
      <c r="D95" s="45"/>
      <c r="E95" s="45"/>
      <c r="F95" s="45"/>
      <c r="G95" s="45"/>
      <c r="H95" s="45"/>
      <c r="I95" s="45"/>
      <c r="J95" s="45"/>
      <c r="K95" s="45"/>
      <c r="L95" s="45"/>
      <c r="M95" s="45"/>
      <c r="N95" s="45"/>
      <c r="O95" s="45"/>
      <c r="P95" s="45"/>
      <c r="Q95" s="45"/>
      <c r="R95" s="45"/>
      <c r="S95" s="45"/>
      <c r="T95" s="45"/>
      <c r="U95" s="45"/>
      <c r="V95" s="45"/>
      <c r="W95" s="45"/>
      <c r="X95" s="45"/>
      <c r="Y95" s="45"/>
    </row>
    <row r="96" spans="1:25">
      <c r="A96" s="45"/>
      <c r="B96" s="44"/>
      <c r="C96" s="45"/>
      <c r="D96" s="45"/>
      <c r="E96" s="45"/>
      <c r="F96" s="45"/>
      <c r="G96" s="45"/>
      <c r="H96" s="45"/>
      <c r="I96" s="45"/>
      <c r="J96" s="45"/>
      <c r="K96" s="45"/>
      <c r="L96" s="45"/>
      <c r="M96" s="45"/>
      <c r="N96" s="45"/>
      <c r="O96" s="45"/>
      <c r="P96" s="45"/>
      <c r="Q96" s="45"/>
      <c r="R96" s="45"/>
      <c r="S96" s="45"/>
      <c r="T96" s="45"/>
      <c r="U96" s="45"/>
      <c r="V96" s="45"/>
      <c r="W96" s="45"/>
      <c r="X96" s="45"/>
      <c r="Y96" s="45"/>
    </row>
    <row r="97" spans="1:25">
      <c r="A97" s="45"/>
      <c r="B97" s="44"/>
      <c r="C97" s="45"/>
      <c r="D97" s="45"/>
      <c r="E97" s="45"/>
      <c r="F97" s="45"/>
      <c r="G97" s="45"/>
      <c r="H97" s="45"/>
      <c r="I97" s="45"/>
      <c r="J97" s="45"/>
      <c r="K97" s="45"/>
      <c r="L97" s="45"/>
      <c r="M97" s="45"/>
      <c r="N97" s="45"/>
      <c r="O97" s="45"/>
      <c r="P97" s="45"/>
      <c r="Q97" s="45"/>
      <c r="R97" s="45"/>
      <c r="S97" s="45"/>
      <c r="T97" s="45"/>
      <c r="U97" s="45"/>
      <c r="V97" s="45"/>
      <c r="W97" s="45"/>
      <c r="X97" s="45"/>
      <c r="Y97" s="45"/>
    </row>
    <row r="98" spans="1:25">
      <c r="A98" s="45"/>
      <c r="B98" s="44"/>
      <c r="C98" s="45"/>
      <c r="D98" s="45"/>
      <c r="E98" s="45"/>
      <c r="F98" s="45"/>
      <c r="G98" s="45"/>
      <c r="H98" s="45"/>
      <c r="I98" s="45"/>
      <c r="J98" s="45"/>
      <c r="K98" s="45"/>
      <c r="L98" s="45"/>
      <c r="M98" s="45"/>
      <c r="N98" s="45"/>
      <c r="O98" s="45"/>
      <c r="P98" s="45"/>
      <c r="Q98" s="45"/>
      <c r="R98" s="45"/>
      <c r="S98" s="45"/>
      <c r="T98" s="45"/>
      <c r="U98" s="45"/>
      <c r="V98" s="45"/>
      <c r="W98" s="45"/>
      <c r="X98" s="45"/>
      <c r="Y98" s="45"/>
    </row>
    <row r="99" spans="1:25">
      <c r="A99" s="45"/>
      <c r="B99" s="44"/>
      <c r="C99" s="45"/>
      <c r="D99" s="45"/>
      <c r="E99" s="45"/>
      <c r="F99" s="45"/>
      <c r="G99" s="45"/>
      <c r="H99" s="45"/>
      <c r="I99" s="45"/>
      <c r="J99" s="45"/>
      <c r="K99" s="45"/>
      <c r="L99" s="45"/>
      <c r="M99" s="45"/>
      <c r="N99" s="45"/>
      <c r="O99" s="45"/>
      <c r="P99" s="45"/>
      <c r="Q99" s="45"/>
      <c r="R99" s="45"/>
      <c r="S99" s="45"/>
      <c r="T99" s="45"/>
      <c r="U99" s="45"/>
      <c r="V99" s="45"/>
      <c r="W99" s="45"/>
      <c r="X99" s="45"/>
      <c r="Y99" s="45"/>
    </row>
    <row r="100" spans="1:25">
      <c r="A100" s="45"/>
      <c r="B100" s="44"/>
      <c r="C100" s="45"/>
      <c r="D100" s="45"/>
      <c r="E100" s="45"/>
      <c r="F100" s="45"/>
      <c r="G100" s="45"/>
      <c r="H100" s="45"/>
      <c r="I100" s="45"/>
      <c r="J100" s="45"/>
      <c r="K100" s="45"/>
      <c r="L100" s="45"/>
      <c r="M100" s="45"/>
      <c r="N100" s="45"/>
      <c r="O100" s="45"/>
      <c r="P100" s="45"/>
      <c r="Q100" s="45"/>
      <c r="R100" s="45"/>
      <c r="S100" s="45"/>
      <c r="T100" s="45"/>
      <c r="U100" s="45"/>
      <c r="V100" s="45"/>
      <c r="W100" s="45"/>
      <c r="X100" s="45"/>
      <c r="Y100" s="45"/>
    </row>
    <row r="101" spans="1:25">
      <c r="A101" s="45"/>
      <c r="B101" s="44"/>
      <c r="C101" s="45"/>
      <c r="D101" s="45"/>
      <c r="E101" s="45"/>
      <c r="F101" s="45"/>
      <c r="G101" s="45"/>
      <c r="H101" s="45"/>
      <c r="I101" s="45"/>
      <c r="J101" s="45"/>
      <c r="K101" s="45"/>
      <c r="L101" s="45"/>
      <c r="M101" s="45"/>
      <c r="N101" s="45"/>
      <c r="O101" s="45"/>
      <c r="P101" s="45"/>
      <c r="Q101" s="45"/>
      <c r="R101" s="45"/>
      <c r="S101" s="45"/>
      <c r="T101" s="45"/>
      <c r="U101" s="45"/>
      <c r="V101" s="45"/>
      <c r="W101" s="45"/>
      <c r="X101" s="45"/>
      <c r="Y101" s="45"/>
    </row>
    <row r="102" spans="1:25">
      <c r="A102" s="45"/>
      <c r="B102" s="44"/>
      <c r="C102" s="45"/>
      <c r="D102" s="45"/>
      <c r="E102" s="45"/>
      <c r="F102" s="45"/>
      <c r="G102" s="45"/>
      <c r="H102" s="45"/>
      <c r="I102" s="45"/>
      <c r="J102" s="45"/>
      <c r="K102" s="45"/>
      <c r="L102" s="45"/>
      <c r="M102" s="45"/>
      <c r="N102" s="45"/>
      <c r="O102" s="45"/>
      <c r="P102" s="45"/>
      <c r="Q102" s="45"/>
      <c r="R102" s="45"/>
      <c r="S102" s="45"/>
      <c r="T102" s="45"/>
      <c r="U102" s="45"/>
      <c r="V102" s="45"/>
      <c r="W102" s="45"/>
      <c r="X102" s="45"/>
      <c r="Y102" s="45"/>
    </row>
    <row r="103" spans="1:25">
      <c r="A103" s="45"/>
      <c r="B103" s="44"/>
      <c r="C103" s="45"/>
      <c r="D103" s="45"/>
      <c r="E103" s="45"/>
      <c r="F103" s="45"/>
      <c r="G103" s="45"/>
      <c r="H103" s="45"/>
      <c r="I103" s="45"/>
      <c r="J103" s="45"/>
      <c r="K103" s="45"/>
      <c r="L103" s="45"/>
      <c r="M103" s="45"/>
      <c r="N103" s="45"/>
      <c r="O103" s="45"/>
      <c r="P103" s="45"/>
      <c r="Q103" s="45"/>
      <c r="R103" s="45"/>
      <c r="S103" s="45"/>
      <c r="T103" s="45"/>
      <c r="U103" s="45"/>
      <c r="V103" s="45"/>
      <c r="W103" s="45"/>
      <c r="X103" s="45"/>
      <c r="Y103" s="45"/>
    </row>
    <row r="104" spans="1:25">
      <c r="A104" s="45"/>
      <c r="B104" s="44"/>
      <c r="C104" s="45"/>
      <c r="D104" s="45"/>
      <c r="E104" s="45"/>
      <c r="F104" s="45"/>
      <c r="G104" s="45"/>
      <c r="H104" s="45"/>
      <c r="I104" s="45"/>
      <c r="J104" s="45"/>
      <c r="K104" s="45"/>
      <c r="L104" s="45"/>
      <c r="M104" s="45"/>
      <c r="N104" s="45"/>
      <c r="O104" s="45"/>
      <c r="P104" s="45"/>
      <c r="Q104" s="45"/>
      <c r="R104" s="45"/>
      <c r="S104" s="45"/>
      <c r="T104" s="45"/>
      <c r="U104" s="45"/>
      <c r="V104" s="45"/>
      <c r="W104" s="45"/>
      <c r="X104" s="45"/>
      <c r="Y104" s="45"/>
    </row>
    <row r="105" spans="1:25">
      <c r="A105" s="45"/>
      <c r="B105" s="44"/>
      <c r="C105" s="45"/>
      <c r="D105" s="45"/>
      <c r="E105" s="45"/>
      <c r="F105" s="45"/>
      <c r="G105" s="45"/>
      <c r="H105" s="45"/>
      <c r="I105" s="45"/>
      <c r="J105" s="45"/>
      <c r="K105" s="45"/>
      <c r="L105" s="45"/>
      <c r="M105" s="45"/>
      <c r="N105" s="45"/>
      <c r="O105" s="45"/>
      <c r="P105" s="45"/>
      <c r="Q105" s="45"/>
      <c r="R105" s="45"/>
      <c r="S105" s="45"/>
      <c r="T105" s="45"/>
      <c r="U105" s="45"/>
      <c r="V105" s="45"/>
      <c r="W105" s="45"/>
      <c r="X105" s="45"/>
      <c r="Y105" s="45"/>
    </row>
    <row r="106" spans="1:25">
      <c r="A106" s="45"/>
      <c r="B106" s="44"/>
      <c r="C106" s="45"/>
      <c r="D106" s="45"/>
      <c r="E106" s="45"/>
      <c r="F106" s="45"/>
      <c r="G106" s="45"/>
      <c r="H106" s="45"/>
      <c r="I106" s="45"/>
      <c r="J106" s="45"/>
      <c r="K106" s="45"/>
      <c r="L106" s="45"/>
      <c r="M106" s="45"/>
      <c r="N106" s="45"/>
      <c r="O106" s="45"/>
      <c r="P106" s="45"/>
      <c r="Q106" s="45"/>
      <c r="R106" s="45"/>
      <c r="S106" s="45"/>
      <c r="T106" s="45"/>
      <c r="U106" s="45"/>
      <c r="V106" s="45"/>
      <c r="W106" s="45"/>
      <c r="X106" s="45"/>
      <c r="Y106" s="45"/>
    </row>
    <row r="107" spans="1:25">
      <c r="A107" s="45"/>
      <c r="B107" s="44"/>
      <c r="C107" s="45"/>
      <c r="D107" s="45"/>
      <c r="E107" s="45"/>
      <c r="F107" s="45"/>
      <c r="G107" s="45"/>
      <c r="H107" s="45"/>
      <c r="I107" s="45"/>
      <c r="J107" s="45"/>
      <c r="K107" s="45"/>
      <c r="L107" s="45"/>
      <c r="M107" s="45"/>
      <c r="N107" s="45"/>
      <c r="O107" s="45"/>
      <c r="P107" s="45"/>
      <c r="Q107" s="45"/>
      <c r="R107" s="45"/>
      <c r="S107" s="45"/>
      <c r="T107" s="45"/>
      <c r="U107" s="45"/>
      <c r="V107" s="45"/>
      <c r="W107" s="45"/>
      <c r="X107" s="45"/>
      <c r="Y107" s="45"/>
    </row>
    <row r="108" spans="1:25">
      <c r="A108" s="45"/>
      <c r="B108" s="44"/>
      <c r="C108" s="45"/>
      <c r="D108" s="45"/>
      <c r="E108" s="45"/>
      <c r="F108" s="45"/>
      <c r="G108" s="45"/>
      <c r="H108" s="45"/>
      <c r="I108" s="45"/>
      <c r="J108" s="45"/>
      <c r="K108" s="45"/>
      <c r="L108" s="45"/>
      <c r="M108" s="45"/>
      <c r="N108" s="45"/>
      <c r="O108" s="45"/>
      <c r="P108" s="45"/>
      <c r="Q108" s="45"/>
      <c r="R108" s="45"/>
      <c r="S108" s="45"/>
      <c r="T108" s="45"/>
      <c r="U108" s="45"/>
      <c r="V108" s="45"/>
      <c r="W108" s="45"/>
      <c r="X108" s="45"/>
      <c r="Y108" s="45"/>
    </row>
    <row r="109" spans="1:25">
      <c r="A109" s="45"/>
      <c r="B109" s="44"/>
      <c r="C109" s="45"/>
      <c r="D109" s="45"/>
      <c r="E109" s="45"/>
      <c r="F109" s="45"/>
      <c r="G109" s="45"/>
      <c r="H109" s="45"/>
      <c r="I109" s="45"/>
      <c r="J109" s="45"/>
      <c r="K109" s="45"/>
      <c r="L109" s="45"/>
      <c r="M109" s="45"/>
      <c r="N109" s="45"/>
      <c r="O109" s="45"/>
      <c r="P109" s="45"/>
      <c r="Q109" s="45"/>
      <c r="R109" s="45"/>
      <c r="S109" s="45"/>
      <c r="T109" s="45"/>
      <c r="U109" s="45"/>
      <c r="V109" s="45"/>
      <c r="W109" s="45"/>
      <c r="X109" s="45"/>
      <c r="Y109" s="45"/>
    </row>
    <row r="110" spans="1:25">
      <c r="A110" s="45"/>
      <c r="B110" s="44"/>
      <c r="C110" s="45"/>
      <c r="D110" s="45"/>
      <c r="E110" s="45"/>
      <c r="F110" s="45"/>
      <c r="G110" s="45"/>
      <c r="H110" s="45"/>
      <c r="I110" s="45"/>
      <c r="J110" s="45"/>
      <c r="K110" s="45"/>
      <c r="L110" s="45"/>
      <c r="M110" s="45"/>
      <c r="N110" s="45"/>
      <c r="O110" s="45"/>
      <c r="P110" s="45"/>
      <c r="Q110" s="45"/>
      <c r="R110" s="45"/>
      <c r="S110" s="45"/>
      <c r="T110" s="45"/>
      <c r="U110" s="45"/>
      <c r="V110" s="45"/>
      <c r="W110" s="45"/>
      <c r="X110" s="45"/>
      <c r="Y110" s="45"/>
    </row>
    <row r="111" spans="1:25">
      <c r="A111" s="45"/>
      <c r="B111" s="44"/>
      <c r="C111" s="45"/>
      <c r="D111" s="45"/>
      <c r="E111" s="45"/>
      <c r="F111" s="45"/>
      <c r="G111" s="45"/>
      <c r="H111" s="45"/>
      <c r="I111" s="45"/>
      <c r="J111" s="45"/>
      <c r="K111" s="45"/>
      <c r="L111" s="45"/>
      <c r="M111" s="45"/>
      <c r="N111" s="45"/>
      <c r="O111" s="45"/>
      <c r="P111" s="45"/>
      <c r="Q111" s="45"/>
      <c r="R111" s="45"/>
      <c r="S111" s="45"/>
      <c r="T111" s="45"/>
      <c r="U111" s="45"/>
      <c r="V111" s="45"/>
      <c r="W111" s="45"/>
      <c r="X111" s="45"/>
      <c r="Y111" s="45"/>
    </row>
    <row r="112" spans="1:25">
      <c r="A112" s="45"/>
      <c r="B112" s="44"/>
      <c r="C112" s="45"/>
      <c r="D112" s="45"/>
      <c r="E112" s="45"/>
      <c r="F112" s="45"/>
      <c r="G112" s="45"/>
      <c r="H112" s="45"/>
      <c r="I112" s="45"/>
      <c r="J112" s="45"/>
      <c r="K112" s="45"/>
      <c r="L112" s="45"/>
      <c r="M112" s="45"/>
      <c r="N112" s="45"/>
      <c r="O112" s="45"/>
      <c r="P112" s="45"/>
      <c r="Q112" s="45"/>
      <c r="R112" s="45"/>
      <c r="S112" s="45"/>
      <c r="T112" s="45"/>
      <c r="U112" s="45"/>
      <c r="V112" s="45"/>
      <c r="W112" s="45"/>
      <c r="X112" s="45"/>
      <c r="Y112" s="45"/>
    </row>
    <row r="113" spans="1:25">
      <c r="A113" s="45"/>
      <c r="B113" s="44"/>
      <c r="C113" s="45"/>
      <c r="D113" s="45"/>
      <c r="E113" s="45"/>
      <c r="F113" s="45"/>
      <c r="G113" s="45"/>
      <c r="H113" s="45"/>
      <c r="I113" s="45"/>
      <c r="J113" s="45"/>
      <c r="K113" s="45"/>
      <c r="L113" s="45"/>
      <c r="M113" s="45"/>
      <c r="N113" s="45"/>
      <c r="O113" s="45"/>
      <c r="P113" s="45"/>
      <c r="Q113" s="45"/>
      <c r="R113" s="45"/>
      <c r="S113" s="45"/>
      <c r="T113" s="45"/>
      <c r="U113" s="45"/>
      <c r="V113" s="45"/>
      <c r="W113" s="45"/>
      <c r="X113" s="45"/>
      <c r="Y113" s="45"/>
    </row>
    <row r="114" spans="1:25">
      <c r="A114" s="45"/>
      <c r="B114" s="44"/>
      <c r="C114" s="45"/>
      <c r="D114" s="45"/>
      <c r="E114" s="45"/>
      <c r="F114" s="45"/>
      <c r="G114" s="45"/>
      <c r="H114" s="45"/>
      <c r="I114" s="45"/>
      <c r="J114" s="45"/>
      <c r="K114" s="45"/>
      <c r="L114" s="45"/>
      <c r="M114" s="45"/>
      <c r="N114" s="45"/>
      <c r="O114" s="45"/>
      <c r="P114" s="45"/>
      <c r="Q114" s="45"/>
      <c r="R114" s="45"/>
      <c r="S114" s="45"/>
      <c r="T114" s="45"/>
      <c r="U114" s="45"/>
      <c r="V114" s="45"/>
      <c r="W114" s="45"/>
      <c r="X114" s="45"/>
      <c r="Y114" s="45"/>
    </row>
    <row r="115" spans="1:25">
      <c r="A115" s="45"/>
      <c r="B115" s="44"/>
      <c r="C115" s="45"/>
      <c r="D115" s="45"/>
      <c r="E115" s="45"/>
      <c r="F115" s="45"/>
      <c r="G115" s="45"/>
      <c r="H115" s="45"/>
      <c r="I115" s="45"/>
      <c r="J115" s="45"/>
      <c r="K115" s="45"/>
      <c r="L115" s="45"/>
      <c r="M115" s="45"/>
      <c r="N115" s="45"/>
      <c r="O115" s="45"/>
      <c r="P115" s="45"/>
      <c r="Q115" s="45"/>
      <c r="R115" s="45"/>
      <c r="S115" s="45"/>
      <c r="T115" s="45"/>
      <c r="U115" s="45"/>
      <c r="V115" s="45"/>
      <c r="W115" s="45"/>
      <c r="X115" s="45"/>
      <c r="Y115" s="45"/>
    </row>
    <row r="116" spans="1:25">
      <c r="A116" s="45"/>
      <c r="B116" s="44"/>
      <c r="C116" s="45"/>
      <c r="D116" s="45"/>
      <c r="E116" s="45"/>
      <c r="F116" s="45"/>
      <c r="G116" s="45"/>
      <c r="H116" s="45"/>
      <c r="I116" s="45"/>
      <c r="J116" s="45"/>
      <c r="K116" s="45"/>
      <c r="L116" s="45"/>
      <c r="M116" s="45"/>
      <c r="N116" s="45"/>
      <c r="O116" s="45"/>
      <c r="P116" s="45"/>
      <c r="Q116" s="45"/>
      <c r="R116" s="45"/>
      <c r="S116" s="45"/>
      <c r="T116" s="45"/>
      <c r="U116" s="45"/>
      <c r="V116" s="45"/>
      <c r="W116" s="45"/>
      <c r="X116" s="45"/>
      <c r="Y116" s="45"/>
    </row>
    <row r="117" spans="1:25">
      <c r="A117" s="45"/>
      <c r="B117" s="44"/>
      <c r="C117" s="45"/>
      <c r="D117" s="45"/>
      <c r="E117" s="45"/>
      <c r="F117" s="45"/>
      <c r="G117" s="45"/>
      <c r="H117" s="45"/>
      <c r="I117" s="45"/>
      <c r="J117" s="45"/>
      <c r="K117" s="45"/>
      <c r="L117" s="45"/>
      <c r="M117" s="45"/>
      <c r="N117" s="45"/>
      <c r="O117" s="45"/>
      <c r="P117" s="45"/>
      <c r="Q117" s="45"/>
      <c r="R117" s="45"/>
      <c r="S117" s="45"/>
      <c r="T117" s="45"/>
      <c r="U117" s="45"/>
      <c r="V117" s="45"/>
      <c r="W117" s="45"/>
      <c r="X117" s="45"/>
      <c r="Y117" s="45"/>
    </row>
    <row r="118" spans="1:25">
      <c r="A118" s="45"/>
      <c r="B118" s="44"/>
      <c r="C118" s="45"/>
      <c r="D118" s="45"/>
      <c r="E118" s="45"/>
      <c r="F118" s="45"/>
      <c r="G118" s="45"/>
      <c r="H118" s="45"/>
      <c r="I118" s="45"/>
      <c r="J118" s="45"/>
      <c r="K118" s="45"/>
      <c r="L118" s="45"/>
      <c r="M118" s="45"/>
      <c r="N118" s="45"/>
      <c r="O118" s="45"/>
      <c r="P118" s="45"/>
      <c r="Q118" s="45"/>
      <c r="R118" s="45"/>
      <c r="S118" s="45"/>
      <c r="T118" s="45"/>
      <c r="U118" s="45"/>
      <c r="V118" s="45"/>
      <c r="W118" s="45"/>
      <c r="X118" s="45"/>
      <c r="Y118" s="45"/>
    </row>
    <row r="119" spans="1:25">
      <c r="A119" s="45"/>
      <c r="B119" s="44"/>
      <c r="C119" s="45"/>
      <c r="D119" s="45"/>
      <c r="E119" s="45"/>
      <c r="F119" s="45"/>
      <c r="G119" s="45"/>
      <c r="H119" s="45"/>
      <c r="I119" s="45"/>
      <c r="J119" s="45"/>
      <c r="K119" s="45"/>
      <c r="L119" s="45"/>
      <c r="M119" s="45"/>
      <c r="N119" s="45"/>
      <c r="O119" s="45"/>
      <c r="P119" s="45"/>
      <c r="Q119" s="45"/>
      <c r="R119" s="45"/>
      <c r="S119" s="45"/>
      <c r="T119" s="45"/>
      <c r="U119" s="45"/>
      <c r="V119" s="45"/>
      <c r="W119" s="45"/>
      <c r="X119" s="45"/>
      <c r="Y119" s="45"/>
    </row>
    <row r="120" spans="1:25">
      <c r="A120" s="45"/>
      <c r="B120" s="44"/>
      <c r="C120" s="45"/>
      <c r="D120" s="45"/>
      <c r="E120" s="45"/>
      <c r="F120" s="45"/>
      <c r="G120" s="45"/>
      <c r="H120" s="45"/>
      <c r="I120" s="45"/>
      <c r="J120" s="45"/>
      <c r="K120" s="45"/>
      <c r="L120" s="45"/>
      <c r="M120" s="45"/>
      <c r="N120" s="45"/>
      <c r="O120" s="45"/>
      <c r="P120" s="45"/>
      <c r="Q120" s="45"/>
      <c r="R120" s="45"/>
      <c r="S120" s="45"/>
      <c r="T120" s="45"/>
      <c r="U120" s="45"/>
      <c r="V120" s="45"/>
      <c r="W120" s="45"/>
      <c r="X120" s="45"/>
      <c r="Y120" s="45"/>
    </row>
    <row r="121" spans="1:25">
      <c r="A121" s="45"/>
      <c r="B121" s="44"/>
      <c r="C121" s="45"/>
      <c r="D121" s="45"/>
      <c r="E121" s="45"/>
      <c r="F121" s="45"/>
      <c r="G121" s="45"/>
      <c r="H121" s="45"/>
      <c r="I121" s="45"/>
      <c r="J121" s="45"/>
      <c r="K121" s="45"/>
      <c r="L121" s="45"/>
      <c r="M121" s="45"/>
      <c r="N121" s="45"/>
      <c r="O121" s="45"/>
      <c r="P121" s="45"/>
      <c r="Q121" s="45"/>
      <c r="R121" s="45"/>
      <c r="S121" s="45"/>
      <c r="T121" s="45"/>
      <c r="U121" s="45"/>
      <c r="V121" s="45"/>
      <c r="W121" s="45"/>
      <c r="X121" s="45"/>
      <c r="Y121" s="45"/>
    </row>
    <row r="122" spans="1:25">
      <c r="A122" s="45"/>
      <c r="B122" s="44"/>
      <c r="C122" s="45"/>
      <c r="D122" s="45"/>
      <c r="E122" s="45"/>
      <c r="F122" s="45"/>
      <c r="G122" s="45"/>
      <c r="H122" s="45"/>
      <c r="I122" s="45"/>
      <c r="J122" s="45"/>
      <c r="K122" s="45"/>
      <c r="L122" s="45"/>
      <c r="M122" s="45"/>
      <c r="N122" s="45"/>
      <c r="O122" s="45"/>
      <c r="P122" s="45"/>
      <c r="Q122" s="45"/>
      <c r="R122" s="45"/>
      <c r="S122" s="45"/>
      <c r="T122" s="45"/>
      <c r="U122" s="45"/>
      <c r="V122" s="45"/>
      <c r="W122" s="45"/>
      <c r="X122" s="45"/>
      <c r="Y122" s="45"/>
    </row>
    <row r="123" spans="1:25">
      <c r="A123" s="45"/>
      <c r="B123" s="44"/>
      <c r="C123" s="45"/>
      <c r="D123" s="45"/>
      <c r="E123" s="45"/>
      <c r="F123" s="45"/>
      <c r="G123" s="45"/>
      <c r="H123" s="45"/>
      <c r="I123" s="45"/>
      <c r="J123" s="45"/>
      <c r="K123" s="45"/>
      <c r="L123" s="45"/>
      <c r="M123" s="45"/>
      <c r="N123" s="45"/>
      <c r="O123" s="45"/>
      <c r="P123" s="45"/>
      <c r="Q123" s="45"/>
      <c r="R123" s="45"/>
      <c r="S123" s="45"/>
      <c r="T123" s="45"/>
      <c r="U123" s="45"/>
      <c r="V123" s="45"/>
      <c r="W123" s="45"/>
      <c r="X123" s="45"/>
      <c r="Y123" s="45"/>
    </row>
    <row r="124" spans="1:25">
      <c r="A124" s="45"/>
      <c r="B124" s="44"/>
      <c r="C124" s="45"/>
      <c r="D124" s="45"/>
      <c r="E124" s="45"/>
      <c r="F124" s="45"/>
      <c r="G124" s="45"/>
      <c r="H124" s="45"/>
      <c r="I124" s="45"/>
      <c r="J124" s="45"/>
      <c r="K124" s="45"/>
      <c r="L124" s="45"/>
      <c r="M124" s="45"/>
      <c r="N124" s="45"/>
      <c r="O124" s="45"/>
      <c r="P124" s="45"/>
      <c r="Q124" s="45"/>
      <c r="R124" s="45"/>
      <c r="S124" s="45"/>
      <c r="T124" s="45"/>
      <c r="U124" s="45"/>
      <c r="V124" s="45"/>
      <c r="W124" s="45"/>
      <c r="X124" s="45"/>
      <c r="Y124" s="45"/>
    </row>
    <row r="125" spans="1:25">
      <c r="A125" s="45"/>
      <c r="B125" s="44"/>
      <c r="C125" s="45"/>
      <c r="D125" s="45"/>
      <c r="E125" s="45"/>
      <c r="F125" s="45"/>
      <c r="G125" s="45"/>
      <c r="H125" s="45"/>
      <c r="I125" s="45"/>
      <c r="J125" s="45"/>
      <c r="K125" s="45"/>
      <c r="L125" s="45"/>
      <c r="M125" s="45"/>
      <c r="N125" s="45"/>
      <c r="O125" s="45"/>
      <c r="P125" s="45"/>
      <c r="Q125" s="45"/>
      <c r="R125" s="45"/>
      <c r="S125" s="45"/>
      <c r="T125" s="45"/>
      <c r="U125" s="45"/>
      <c r="V125" s="45"/>
      <c r="W125" s="45"/>
      <c r="X125" s="45"/>
      <c r="Y125" s="45"/>
    </row>
    <row r="126" spans="1:25">
      <c r="A126" s="45"/>
      <c r="B126" s="44"/>
      <c r="C126" s="45"/>
      <c r="D126" s="45"/>
      <c r="E126" s="45"/>
      <c r="F126" s="45"/>
      <c r="G126" s="45"/>
      <c r="H126" s="45"/>
      <c r="I126" s="45"/>
      <c r="J126" s="45"/>
      <c r="K126" s="45"/>
      <c r="L126" s="45"/>
      <c r="M126" s="45"/>
      <c r="N126" s="45"/>
      <c r="O126" s="45"/>
      <c r="P126" s="45"/>
      <c r="Q126" s="45"/>
      <c r="R126" s="45"/>
      <c r="S126" s="45"/>
      <c r="T126" s="45"/>
      <c r="U126" s="45"/>
      <c r="V126" s="45"/>
      <c r="W126" s="45"/>
      <c r="X126" s="45"/>
      <c r="Y126" s="45"/>
    </row>
    <row r="127" spans="1:25">
      <c r="A127" s="45"/>
      <c r="B127" s="44"/>
      <c r="C127" s="45"/>
      <c r="D127" s="45"/>
      <c r="E127" s="45"/>
      <c r="F127" s="45"/>
      <c r="G127" s="45"/>
      <c r="H127" s="45"/>
      <c r="I127" s="45"/>
      <c r="J127" s="45"/>
      <c r="K127" s="45"/>
      <c r="L127" s="45"/>
      <c r="M127" s="45"/>
      <c r="N127" s="45"/>
      <c r="O127" s="45"/>
      <c r="P127" s="45"/>
      <c r="Q127" s="45"/>
      <c r="R127" s="45"/>
      <c r="S127" s="45"/>
      <c r="T127" s="45"/>
      <c r="U127" s="45"/>
      <c r="V127" s="45"/>
      <c r="W127" s="45"/>
      <c r="X127" s="45"/>
      <c r="Y127" s="45"/>
    </row>
    <row r="128" spans="1:25">
      <c r="A128" s="45"/>
      <c r="B128" s="44"/>
      <c r="C128" s="45"/>
      <c r="D128" s="45"/>
      <c r="E128" s="45"/>
      <c r="F128" s="45"/>
      <c r="G128" s="45"/>
      <c r="H128" s="45"/>
      <c r="I128" s="45"/>
      <c r="J128" s="45"/>
      <c r="K128" s="45"/>
      <c r="L128" s="45"/>
      <c r="M128" s="45"/>
      <c r="N128" s="45"/>
      <c r="O128" s="45"/>
      <c r="P128" s="45"/>
      <c r="Q128" s="45"/>
      <c r="R128" s="45"/>
      <c r="S128" s="45"/>
      <c r="T128" s="45"/>
      <c r="U128" s="45"/>
      <c r="V128" s="45"/>
      <c r="W128" s="45"/>
      <c r="X128" s="45"/>
      <c r="Y128" s="45"/>
    </row>
    <row r="129" spans="1:25">
      <c r="A129" s="45"/>
      <c r="B129" s="44"/>
      <c r="C129" s="45"/>
      <c r="D129" s="45"/>
      <c r="E129" s="45"/>
      <c r="F129" s="45"/>
      <c r="G129" s="45"/>
      <c r="H129" s="45"/>
      <c r="I129" s="45"/>
      <c r="J129" s="45"/>
      <c r="K129" s="45"/>
      <c r="L129" s="45"/>
      <c r="M129" s="45"/>
      <c r="N129" s="45"/>
      <c r="O129" s="45"/>
      <c r="P129" s="45"/>
      <c r="Q129" s="45"/>
      <c r="R129" s="45"/>
      <c r="S129" s="45"/>
      <c r="T129" s="45"/>
      <c r="U129" s="45"/>
      <c r="V129" s="45"/>
      <c r="W129" s="45"/>
      <c r="X129" s="45"/>
      <c r="Y129" s="45"/>
    </row>
    <row r="130" spans="1:25">
      <c r="A130" s="45"/>
      <c r="B130" s="44"/>
      <c r="C130" s="45"/>
      <c r="D130" s="45"/>
      <c r="E130" s="45"/>
      <c r="F130" s="45"/>
      <c r="G130" s="45"/>
      <c r="H130" s="45"/>
      <c r="I130" s="45"/>
      <c r="J130" s="45"/>
      <c r="K130" s="45"/>
      <c r="L130" s="45"/>
      <c r="M130" s="45"/>
      <c r="N130" s="45"/>
      <c r="O130" s="45"/>
      <c r="P130" s="45"/>
      <c r="Q130" s="45"/>
      <c r="R130" s="45"/>
      <c r="S130" s="45"/>
      <c r="T130" s="45"/>
      <c r="U130" s="45"/>
      <c r="V130" s="45"/>
      <c r="W130" s="45"/>
      <c r="X130" s="45"/>
      <c r="Y130" s="45"/>
    </row>
    <row r="131" spans="1:25">
      <c r="A131" s="45"/>
      <c r="B131" s="44"/>
      <c r="C131" s="45"/>
      <c r="D131" s="45"/>
      <c r="E131" s="45"/>
      <c r="F131" s="45"/>
      <c r="G131" s="45"/>
      <c r="H131" s="45"/>
      <c r="I131" s="45"/>
      <c r="J131" s="45"/>
      <c r="K131" s="45"/>
      <c r="L131" s="45"/>
      <c r="M131" s="45"/>
      <c r="N131" s="45"/>
      <c r="O131" s="45"/>
      <c r="P131" s="45"/>
      <c r="Q131" s="45"/>
      <c r="R131" s="45"/>
      <c r="S131" s="45"/>
      <c r="T131" s="45"/>
      <c r="U131" s="45"/>
      <c r="V131" s="45"/>
      <c r="W131" s="45"/>
      <c r="X131" s="45"/>
      <c r="Y131" s="45"/>
    </row>
    <row r="132" spans="1:25">
      <c r="A132" s="45"/>
      <c r="B132" s="44"/>
      <c r="C132" s="45"/>
      <c r="D132" s="45"/>
      <c r="E132" s="45"/>
      <c r="F132" s="45"/>
      <c r="G132" s="45"/>
      <c r="H132" s="45"/>
      <c r="I132" s="45"/>
      <c r="J132" s="45"/>
      <c r="K132" s="45"/>
      <c r="L132" s="45"/>
      <c r="M132" s="45"/>
      <c r="N132" s="45"/>
      <c r="O132" s="45"/>
      <c r="P132" s="45"/>
      <c r="Q132" s="45"/>
      <c r="R132" s="45"/>
      <c r="S132" s="45"/>
      <c r="T132" s="45"/>
      <c r="U132" s="45"/>
      <c r="V132" s="45"/>
      <c r="W132" s="45"/>
      <c r="X132" s="45"/>
      <c r="Y132" s="45"/>
    </row>
    <row r="133" spans="1:25">
      <c r="A133" s="45"/>
      <c r="B133" s="44"/>
      <c r="C133" s="45"/>
      <c r="D133" s="45"/>
      <c r="E133" s="45"/>
      <c r="F133" s="45"/>
      <c r="G133" s="45"/>
      <c r="H133" s="45"/>
      <c r="I133" s="45"/>
      <c r="J133" s="45"/>
      <c r="K133" s="45"/>
      <c r="L133" s="45"/>
      <c r="M133" s="45"/>
      <c r="N133" s="45"/>
      <c r="O133" s="45"/>
      <c r="P133" s="45"/>
      <c r="Q133" s="45"/>
      <c r="R133" s="45"/>
      <c r="S133" s="45"/>
      <c r="T133" s="45"/>
      <c r="U133" s="45"/>
      <c r="V133" s="45"/>
      <c r="W133" s="45"/>
      <c r="X133" s="45"/>
      <c r="Y133" s="45"/>
    </row>
    <row r="134" spans="1:25">
      <c r="A134" s="45"/>
      <c r="B134" s="44"/>
      <c r="C134" s="45"/>
      <c r="D134" s="45"/>
      <c r="E134" s="45"/>
      <c r="F134" s="45"/>
      <c r="G134" s="45"/>
      <c r="H134" s="45"/>
      <c r="I134" s="45"/>
      <c r="J134" s="45"/>
      <c r="K134" s="45"/>
      <c r="L134" s="45"/>
      <c r="M134" s="45"/>
      <c r="N134" s="45"/>
      <c r="O134" s="45"/>
      <c r="P134" s="45"/>
      <c r="Q134" s="45"/>
      <c r="R134" s="45"/>
      <c r="S134" s="45"/>
      <c r="T134" s="45"/>
      <c r="U134" s="45"/>
      <c r="V134" s="45"/>
      <c r="W134" s="45"/>
      <c r="X134" s="45"/>
      <c r="Y134" s="45"/>
    </row>
    <row r="135" spans="1:25">
      <c r="A135" s="45"/>
      <c r="B135" s="44"/>
      <c r="C135" s="45"/>
      <c r="D135" s="45"/>
      <c r="E135" s="45"/>
      <c r="F135" s="45"/>
      <c r="G135" s="45"/>
      <c r="H135" s="45"/>
      <c r="I135" s="45"/>
      <c r="J135" s="45"/>
      <c r="K135" s="45"/>
      <c r="L135" s="45"/>
      <c r="M135" s="45"/>
      <c r="N135" s="45"/>
      <c r="O135" s="45"/>
      <c r="P135" s="45"/>
      <c r="Q135" s="45"/>
      <c r="R135" s="45"/>
      <c r="S135" s="45"/>
      <c r="T135" s="45"/>
      <c r="U135" s="45"/>
      <c r="V135" s="45"/>
      <c r="W135" s="45"/>
      <c r="X135" s="45"/>
      <c r="Y135" s="45"/>
    </row>
    <row r="136" spans="1:25">
      <c r="A136" s="45"/>
      <c r="B136" s="44"/>
      <c r="C136" s="45"/>
      <c r="D136" s="45"/>
      <c r="E136" s="45"/>
      <c r="F136" s="45"/>
      <c r="G136" s="45"/>
      <c r="H136" s="45"/>
      <c r="I136" s="45"/>
      <c r="J136" s="45"/>
      <c r="K136" s="45"/>
      <c r="L136" s="45"/>
      <c r="M136" s="45"/>
      <c r="N136" s="45"/>
      <c r="O136" s="45"/>
      <c r="P136" s="45"/>
      <c r="Q136" s="45"/>
      <c r="R136" s="45"/>
      <c r="S136" s="45"/>
      <c r="T136" s="45"/>
      <c r="U136" s="45"/>
      <c r="V136" s="45"/>
      <c r="W136" s="45"/>
      <c r="X136" s="45"/>
      <c r="Y136" s="45"/>
    </row>
    <row r="137" spans="1:25">
      <c r="A137" s="45"/>
      <c r="B137" s="44"/>
      <c r="C137" s="45"/>
      <c r="D137" s="45"/>
      <c r="E137" s="45"/>
      <c r="F137" s="45"/>
      <c r="G137" s="45"/>
      <c r="H137" s="45"/>
      <c r="I137" s="45"/>
      <c r="J137" s="45"/>
      <c r="K137" s="45"/>
      <c r="L137" s="45"/>
      <c r="M137" s="45"/>
      <c r="N137" s="45"/>
      <c r="O137" s="45"/>
      <c r="P137" s="45"/>
      <c r="Q137" s="45"/>
      <c r="R137" s="45"/>
      <c r="S137" s="45"/>
      <c r="T137" s="45"/>
      <c r="U137" s="45"/>
      <c r="V137" s="45"/>
      <c r="W137" s="45"/>
      <c r="X137" s="45"/>
      <c r="Y137" s="45"/>
    </row>
    <row r="138" spans="1:25">
      <c r="A138" s="45"/>
      <c r="B138" s="44"/>
      <c r="C138" s="45"/>
      <c r="D138" s="45"/>
      <c r="E138" s="45"/>
      <c r="F138" s="45"/>
      <c r="G138" s="45"/>
      <c r="H138" s="45"/>
      <c r="I138" s="45"/>
      <c r="J138" s="45"/>
      <c r="K138" s="45"/>
      <c r="L138" s="45"/>
      <c r="M138" s="45"/>
      <c r="N138" s="45"/>
      <c r="O138" s="45"/>
      <c r="P138" s="45"/>
      <c r="Q138" s="45"/>
      <c r="R138" s="45"/>
      <c r="S138" s="45"/>
      <c r="T138" s="45"/>
      <c r="U138" s="45"/>
      <c r="V138" s="45"/>
      <c r="W138" s="45"/>
      <c r="X138" s="45"/>
      <c r="Y138" s="45"/>
    </row>
    <row r="139" spans="1:25">
      <c r="A139" s="45"/>
      <c r="B139" s="44"/>
      <c r="C139" s="45"/>
      <c r="D139" s="45"/>
      <c r="E139" s="45"/>
      <c r="F139" s="45"/>
      <c r="G139" s="45"/>
      <c r="H139" s="45"/>
      <c r="I139" s="45"/>
      <c r="J139" s="45"/>
      <c r="K139" s="45"/>
      <c r="L139" s="45"/>
      <c r="M139" s="45"/>
      <c r="N139" s="45"/>
      <c r="O139" s="45"/>
      <c r="P139" s="45"/>
      <c r="Q139" s="45"/>
      <c r="R139" s="45"/>
      <c r="S139" s="45"/>
      <c r="T139" s="45"/>
      <c r="U139" s="45"/>
      <c r="V139" s="45"/>
      <c r="W139" s="45"/>
      <c r="X139" s="45"/>
      <c r="Y139" s="45"/>
    </row>
    <row r="140" spans="1:25">
      <c r="A140" s="45"/>
      <c r="B140" s="44"/>
      <c r="C140" s="45"/>
      <c r="D140" s="45"/>
      <c r="E140" s="45"/>
      <c r="F140" s="45"/>
      <c r="G140" s="45"/>
      <c r="H140" s="45"/>
      <c r="I140" s="45"/>
      <c r="J140" s="45"/>
      <c r="K140" s="45"/>
      <c r="L140" s="45"/>
      <c r="M140" s="45"/>
      <c r="N140" s="45"/>
      <c r="O140" s="45"/>
      <c r="P140" s="45"/>
      <c r="Q140" s="45"/>
      <c r="R140" s="45"/>
      <c r="S140" s="45"/>
      <c r="T140" s="45"/>
      <c r="U140" s="45"/>
      <c r="V140" s="45"/>
      <c r="W140" s="45"/>
      <c r="X140" s="45"/>
      <c r="Y140" s="45"/>
    </row>
    <row r="141" spans="1:25">
      <c r="A141" s="45"/>
      <c r="B141" s="44"/>
      <c r="C141" s="45"/>
      <c r="D141" s="45"/>
      <c r="E141" s="45"/>
      <c r="F141" s="45"/>
      <c r="G141" s="45"/>
      <c r="H141" s="45"/>
      <c r="I141" s="45"/>
      <c r="J141" s="45"/>
      <c r="K141" s="45"/>
      <c r="L141" s="45"/>
      <c r="M141" s="45"/>
      <c r="N141" s="45"/>
      <c r="O141" s="45"/>
      <c r="P141" s="45"/>
      <c r="Q141" s="45"/>
      <c r="R141" s="45"/>
      <c r="S141" s="45"/>
      <c r="T141" s="45"/>
      <c r="U141" s="45"/>
      <c r="V141" s="45"/>
      <c r="W141" s="45"/>
      <c r="X141" s="45"/>
      <c r="Y141" s="45"/>
    </row>
    <row r="142" spans="1:25">
      <c r="A142" s="45"/>
      <c r="B142" s="44"/>
      <c r="C142" s="45"/>
      <c r="D142" s="45"/>
      <c r="E142" s="45"/>
      <c r="F142" s="45"/>
      <c r="G142" s="45"/>
      <c r="H142" s="45"/>
      <c r="I142" s="45"/>
      <c r="J142" s="45"/>
      <c r="K142" s="45"/>
      <c r="L142" s="45"/>
      <c r="M142" s="45"/>
      <c r="N142" s="45"/>
      <c r="O142" s="45"/>
      <c r="P142" s="45"/>
      <c r="Q142" s="45"/>
      <c r="R142" s="45"/>
      <c r="S142" s="45"/>
      <c r="T142" s="45"/>
      <c r="U142" s="45"/>
      <c r="V142" s="45"/>
      <c r="W142" s="45"/>
      <c r="X142" s="45"/>
      <c r="Y142" s="45"/>
    </row>
    <row r="143" spans="1:25">
      <c r="A143" s="45"/>
      <c r="B143" s="44"/>
      <c r="C143" s="45"/>
      <c r="D143" s="45"/>
      <c r="E143" s="45"/>
      <c r="F143" s="45"/>
      <c r="G143" s="45"/>
      <c r="H143" s="45"/>
      <c r="I143" s="45"/>
      <c r="J143" s="45"/>
      <c r="K143" s="45"/>
      <c r="L143" s="45"/>
      <c r="M143" s="45"/>
      <c r="N143" s="45"/>
      <c r="O143" s="45"/>
      <c r="P143" s="45"/>
      <c r="Q143" s="45"/>
      <c r="R143" s="45"/>
      <c r="S143" s="45"/>
      <c r="T143" s="45"/>
      <c r="U143" s="45"/>
      <c r="V143" s="45"/>
      <c r="W143" s="45"/>
      <c r="X143" s="45"/>
      <c r="Y143" s="45"/>
    </row>
    <row r="144" spans="1:25">
      <c r="A144" s="45"/>
      <c r="B144" s="44"/>
      <c r="C144" s="45"/>
      <c r="D144" s="45"/>
      <c r="E144" s="45"/>
      <c r="F144" s="45"/>
      <c r="G144" s="45"/>
      <c r="H144" s="45"/>
      <c r="I144" s="45"/>
      <c r="J144" s="45"/>
      <c r="K144" s="45"/>
      <c r="L144" s="45"/>
      <c r="M144" s="45"/>
      <c r="N144" s="45"/>
      <c r="O144" s="45"/>
      <c r="P144" s="45"/>
      <c r="Q144" s="45"/>
      <c r="R144" s="45"/>
      <c r="S144" s="45"/>
      <c r="T144" s="45"/>
      <c r="U144" s="45"/>
      <c r="V144" s="45"/>
      <c r="W144" s="45"/>
      <c r="X144" s="45"/>
      <c r="Y144" s="45"/>
    </row>
    <row r="145" spans="1:25">
      <c r="A145" s="45"/>
      <c r="B145" s="44"/>
      <c r="C145" s="45"/>
      <c r="D145" s="45"/>
      <c r="E145" s="45"/>
      <c r="F145" s="45"/>
      <c r="G145" s="45"/>
      <c r="H145" s="45"/>
      <c r="I145" s="45"/>
      <c r="J145" s="45"/>
      <c r="K145" s="45"/>
      <c r="L145" s="45"/>
      <c r="M145" s="45"/>
      <c r="N145" s="45"/>
      <c r="O145" s="45"/>
      <c r="P145" s="45"/>
      <c r="Q145" s="45"/>
      <c r="R145" s="45"/>
      <c r="S145" s="45"/>
      <c r="T145" s="45"/>
      <c r="U145" s="45"/>
      <c r="V145" s="45"/>
      <c r="W145" s="45"/>
      <c r="X145" s="45"/>
      <c r="Y145" s="45"/>
    </row>
    <row r="146" spans="1:25">
      <c r="A146" s="45"/>
      <c r="B146" s="44"/>
      <c r="C146" s="45"/>
      <c r="D146" s="45"/>
      <c r="E146" s="45"/>
      <c r="F146" s="45"/>
      <c r="G146" s="45"/>
      <c r="H146" s="45"/>
      <c r="I146" s="45"/>
      <c r="J146" s="45"/>
      <c r="K146" s="45"/>
      <c r="L146" s="45"/>
      <c r="M146" s="45"/>
      <c r="N146" s="45"/>
      <c r="O146" s="45"/>
      <c r="P146" s="45"/>
      <c r="Q146" s="45"/>
      <c r="R146" s="45"/>
      <c r="S146" s="45"/>
      <c r="T146" s="45"/>
      <c r="U146" s="45"/>
      <c r="V146" s="45"/>
      <c r="W146" s="45"/>
      <c r="X146" s="45"/>
      <c r="Y146" s="45"/>
    </row>
    <row r="147" spans="1:25">
      <c r="A147" s="45"/>
      <c r="B147" s="44"/>
      <c r="C147" s="45"/>
      <c r="D147" s="45"/>
      <c r="E147" s="45"/>
      <c r="F147" s="45"/>
      <c r="G147" s="45"/>
      <c r="H147" s="45"/>
      <c r="I147" s="45"/>
      <c r="J147" s="45"/>
      <c r="K147" s="45"/>
      <c r="L147" s="45"/>
      <c r="M147" s="45"/>
      <c r="N147" s="45"/>
      <c r="O147" s="45"/>
      <c r="P147" s="45"/>
      <c r="Q147" s="45"/>
      <c r="R147" s="45"/>
      <c r="S147" s="45"/>
      <c r="T147" s="45"/>
      <c r="U147" s="45"/>
      <c r="V147" s="45"/>
      <c r="W147" s="45"/>
      <c r="X147" s="45"/>
      <c r="Y147" s="45"/>
    </row>
    <row r="148" spans="1:25">
      <c r="A148" s="45"/>
      <c r="B148" s="44"/>
      <c r="C148" s="45"/>
      <c r="D148" s="45"/>
      <c r="E148" s="45"/>
      <c r="F148" s="45"/>
      <c r="G148" s="45"/>
      <c r="H148" s="45"/>
      <c r="I148" s="45"/>
      <c r="J148" s="45"/>
      <c r="K148" s="45"/>
      <c r="L148" s="45"/>
      <c r="M148" s="45"/>
      <c r="N148" s="45"/>
      <c r="O148" s="45"/>
      <c r="P148" s="45"/>
      <c r="Q148" s="45"/>
      <c r="R148" s="45"/>
      <c r="S148" s="45"/>
      <c r="T148" s="45"/>
      <c r="U148" s="45"/>
      <c r="V148" s="45"/>
      <c r="W148" s="45"/>
      <c r="X148" s="45"/>
      <c r="Y148" s="45"/>
    </row>
    <row r="149" spans="1:25">
      <c r="A149" s="45"/>
      <c r="B149" s="44"/>
      <c r="C149" s="45"/>
      <c r="D149" s="45"/>
      <c r="E149" s="45"/>
      <c r="F149" s="45"/>
      <c r="G149" s="45"/>
      <c r="H149" s="45"/>
      <c r="I149" s="45"/>
      <c r="J149" s="45"/>
      <c r="K149" s="45"/>
      <c r="L149" s="45"/>
      <c r="M149" s="45"/>
      <c r="N149" s="45"/>
      <c r="O149" s="45"/>
      <c r="P149" s="45"/>
      <c r="Q149" s="45"/>
      <c r="R149" s="45"/>
      <c r="S149" s="45"/>
      <c r="T149" s="45"/>
      <c r="U149" s="45"/>
      <c r="V149" s="45"/>
      <c r="W149" s="45"/>
      <c r="X149" s="45"/>
      <c r="Y149" s="45"/>
    </row>
    <row r="150" spans="1:25">
      <c r="A150" s="45"/>
      <c r="B150" s="44"/>
      <c r="C150" s="45"/>
      <c r="D150" s="45"/>
      <c r="E150" s="45"/>
      <c r="F150" s="45"/>
      <c r="G150" s="45"/>
      <c r="H150" s="45"/>
      <c r="I150" s="45"/>
      <c r="J150" s="45"/>
      <c r="K150" s="45"/>
      <c r="L150" s="45"/>
      <c r="M150" s="45"/>
      <c r="N150" s="45"/>
      <c r="O150" s="45"/>
      <c r="P150" s="45"/>
      <c r="Q150" s="45"/>
      <c r="R150" s="45"/>
      <c r="S150" s="45"/>
      <c r="T150" s="45"/>
      <c r="U150" s="45"/>
      <c r="V150" s="45"/>
      <c r="W150" s="45"/>
      <c r="X150" s="45"/>
      <c r="Y150" s="45"/>
    </row>
    <row r="151" spans="1:25">
      <c r="A151" s="45"/>
      <c r="B151" s="44"/>
      <c r="C151" s="45"/>
      <c r="D151" s="45"/>
      <c r="E151" s="45"/>
      <c r="F151" s="45"/>
      <c r="G151" s="45"/>
      <c r="H151" s="45"/>
      <c r="I151" s="45"/>
      <c r="J151" s="45"/>
      <c r="K151" s="45"/>
      <c r="L151" s="45"/>
      <c r="M151" s="45"/>
      <c r="N151" s="45"/>
      <c r="O151" s="45"/>
      <c r="P151" s="45"/>
      <c r="Q151" s="45"/>
      <c r="R151" s="45"/>
      <c r="S151" s="45"/>
      <c r="T151" s="45"/>
      <c r="U151" s="45"/>
      <c r="V151" s="45"/>
      <c r="W151" s="45"/>
      <c r="X151" s="45"/>
      <c r="Y151" s="45"/>
    </row>
    <row r="152" spans="1:25">
      <c r="A152" s="45"/>
      <c r="B152" s="44"/>
      <c r="C152" s="45"/>
      <c r="D152" s="45"/>
      <c r="E152" s="45"/>
      <c r="F152" s="45"/>
      <c r="G152" s="45"/>
      <c r="H152" s="45"/>
      <c r="I152" s="45"/>
      <c r="J152" s="45"/>
      <c r="K152" s="45"/>
      <c r="L152" s="45"/>
      <c r="M152" s="45"/>
      <c r="N152" s="45"/>
      <c r="O152" s="45"/>
      <c r="P152" s="45"/>
      <c r="Q152" s="45"/>
      <c r="R152" s="45"/>
      <c r="S152" s="45"/>
      <c r="T152" s="45"/>
      <c r="U152" s="45"/>
      <c r="V152" s="45"/>
      <c r="W152" s="45"/>
      <c r="X152" s="45"/>
      <c r="Y152" s="45"/>
    </row>
    <row r="153" spans="1:25">
      <c r="A153" s="45"/>
      <c r="B153" s="44"/>
      <c r="C153" s="45"/>
      <c r="D153" s="45"/>
      <c r="E153" s="45"/>
      <c r="F153" s="45"/>
      <c r="G153" s="45"/>
      <c r="H153" s="45"/>
      <c r="I153" s="45"/>
      <c r="J153" s="45"/>
      <c r="K153" s="45"/>
      <c r="L153" s="45"/>
      <c r="M153" s="45"/>
      <c r="N153" s="45"/>
      <c r="O153" s="45"/>
      <c r="P153" s="45"/>
      <c r="Q153" s="45"/>
      <c r="R153" s="45"/>
      <c r="S153" s="45"/>
      <c r="T153" s="45"/>
      <c r="U153" s="45"/>
      <c r="V153" s="45"/>
      <c r="W153" s="45"/>
      <c r="X153" s="45"/>
      <c r="Y153" s="45"/>
    </row>
    <row r="154" spans="1:25">
      <c r="A154" s="45"/>
      <c r="B154" s="44"/>
      <c r="C154" s="45"/>
      <c r="D154" s="45"/>
      <c r="E154" s="45"/>
      <c r="F154" s="45"/>
      <c r="G154" s="45"/>
      <c r="H154" s="45"/>
      <c r="I154" s="45"/>
      <c r="J154" s="45"/>
      <c r="K154" s="45"/>
      <c r="L154" s="45"/>
      <c r="M154" s="45"/>
      <c r="N154" s="45"/>
      <c r="O154" s="45"/>
      <c r="P154" s="45"/>
      <c r="Q154" s="45"/>
      <c r="R154" s="45"/>
      <c r="S154" s="45"/>
      <c r="T154" s="45"/>
      <c r="U154" s="45"/>
      <c r="V154" s="45"/>
      <c r="W154" s="45"/>
      <c r="X154" s="45"/>
      <c r="Y154" s="45"/>
    </row>
    <row r="155" spans="1:25">
      <c r="A155" s="45"/>
      <c r="B155" s="44"/>
      <c r="C155" s="45"/>
      <c r="D155" s="45"/>
      <c r="E155" s="45"/>
      <c r="F155" s="45"/>
      <c r="G155" s="45"/>
      <c r="H155" s="45"/>
      <c r="I155" s="45"/>
      <c r="J155" s="45"/>
      <c r="K155" s="45"/>
      <c r="L155" s="45"/>
      <c r="M155" s="45"/>
      <c r="N155" s="45"/>
      <c r="O155" s="45"/>
      <c r="P155" s="45"/>
      <c r="Q155" s="45"/>
      <c r="R155" s="45"/>
      <c r="S155" s="45"/>
      <c r="T155" s="45"/>
      <c r="U155" s="45"/>
      <c r="V155" s="45"/>
      <c r="W155" s="45"/>
      <c r="X155" s="45"/>
      <c r="Y155" s="45"/>
    </row>
    <row r="156" spans="1:25">
      <c r="A156" s="45"/>
      <c r="B156" s="44"/>
      <c r="C156" s="45"/>
      <c r="D156" s="45"/>
      <c r="E156" s="45"/>
      <c r="F156" s="45"/>
      <c r="G156" s="45"/>
      <c r="H156" s="45"/>
      <c r="I156" s="45"/>
      <c r="J156" s="45"/>
      <c r="K156" s="45"/>
      <c r="L156" s="45"/>
      <c r="M156" s="45"/>
      <c r="N156" s="45"/>
      <c r="O156" s="45"/>
      <c r="P156" s="45"/>
      <c r="Q156" s="45"/>
      <c r="R156" s="45"/>
      <c r="S156" s="45"/>
      <c r="T156" s="45"/>
      <c r="U156" s="45"/>
      <c r="V156" s="45"/>
      <c r="W156" s="45"/>
      <c r="X156" s="45"/>
      <c r="Y156" s="45"/>
    </row>
    <row r="157" spans="1:25">
      <c r="A157" s="45"/>
      <c r="B157" s="44"/>
      <c r="C157" s="45"/>
      <c r="D157" s="45"/>
      <c r="E157" s="45"/>
      <c r="F157" s="45"/>
      <c r="G157" s="45"/>
      <c r="H157" s="45"/>
      <c r="I157" s="45"/>
      <c r="J157" s="45"/>
      <c r="K157" s="45"/>
      <c r="L157" s="45"/>
      <c r="M157" s="45"/>
      <c r="N157" s="45"/>
      <c r="O157" s="45"/>
      <c r="P157" s="45"/>
      <c r="Q157" s="45"/>
      <c r="R157" s="45"/>
      <c r="S157" s="45"/>
      <c r="T157" s="45"/>
      <c r="U157" s="45"/>
      <c r="V157" s="45"/>
      <c r="W157" s="45"/>
      <c r="X157" s="45"/>
      <c r="Y157" s="45"/>
    </row>
    <row r="158" spans="1:25">
      <c r="A158" s="45"/>
      <c r="B158" s="44"/>
      <c r="C158" s="45"/>
      <c r="D158" s="45"/>
      <c r="E158" s="45"/>
      <c r="F158" s="45"/>
      <c r="G158" s="45"/>
      <c r="H158" s="45"/>
      <c r="I158" s="45"/>
      <c r="J158" s="45"/>
      <c r="K158" s="45"/>
      <c r="L158" s="45"/>
      <c r="M158" s="45"/>
      <c r="N158" s="45"/>
      <c r="O158" s="45"/>
      <c r="P158" s="45"/>
      <c r="Q158" s="45"/>
      <c r="R158" s="45"/>
      <c r="S158" s="45"/>
      <c r="T158" s="45"/>
      <c r="U158" s="45"/>
      <c r="V158" s="45"/>
      <c r="W158" s="45"/>
      <c r="X158" s="45"/>
      <c r="Y158" s="45"/>
    </row>
    <row r="159" spans="1:25">
      <c r="A159" s="45"/>
      <c r="B159" s="44"/>
      <c r="C159" s="45"/>
      <c r="D159" s="45"/>
      <c r="E159" s="45"/>
      <c r="F159" s="45"/>
      <c r="G159" s="45"/>
      <c r="H159" s="45"/>
      <c r="I159" s="45"/>
      <c r="J159" s="45"/>
      <c r="K159" s="45"/>
      <c r="L159" s="45"/>
      <c r="M159" s="45"/>
      <c r="N159" s="45"/>
      <c r="O159" s="45"/>
      <c r="P159" s="45"/>
      <c r="Q159" s="45"/>
      <c r="R159" s="45"/>
      <c r="S159" s="45"/>
      <c r="T159" s="45"/>
      <c r="U159" s="45"/>
      <c r="V159" s="45"/>
      <c r="W159" s="45"/>
      <c r="X159" s="45"/>
      <c r="Y159" s="45"/>
    </row>
    <row r="160" spans="1:25">
      <c r="A160" s="45"/>
      <c r="B160" s="44"/>
      <c r="C160" s="45"/>
      <c r="D160" s="45"/>
      <c r="E160" s="45"/>
      <c r="F160" s="45"/>
      <c r="G160" s="45"/>
      <c r="H160" s="45"/>
      <c r="I160" s="45"/>
      <c r="J160" s="45"/>
      <c r="K160" s="45"/>
      <c r="L160" s="45"/>
      <c r="M160" s="45"/>
      <c r="N160" s="45"/>
      <c r="O160" s="45"/>
      <c r="P160" s="45"/>
      <c r="Q160" s="45"/>
      <c r="R160" s="45"/>
      <c r="S160" s="45"/>
      <c r="T160" s="45"/>
      <c r="U160" s="45"/>
      <c r="V160" s="45"/>
      <c r="W160" s="45"/>
      <c r="X160" s="45"/>
      <c r="Y160" s="45"/>
    </row>
    <row r="161" spans="1:25">
      <c r="A161" s="45"/>
      <c r="B161" s="44"/>
      <c r="C161" s="45"/>
      <c r="D161" s="45"/>
      <c r="E161" s="45"/>
      <c r="F161" s="45"/>
      <c r="G161" s="45"/>
      <c r="H161" s="45"/>
      <c r="I161" s="45"/>
      <c r="J161" s="45"/>
      <c r="K161" s="45"/>
      <c r="L161" s="45"/>
      <c r="M161" s="45"/>
      <c r="N161" s="45"/>
      <c r="O161" s="45"/>
      <c r="P161" s="45"/>
      <c r="Q161" s="45"/>
      <c r="R161" s="45"/>
      <c r="S161" s="45"/>
      <c r="T161" s="45"/>
      <c r="U161" s="45"/>
      <c r="V161" s="45"/>
      <c r="W161" s="45"/>
      <c r="X161" s="45"/>
      <c r="Y161" s="45"/>
    </row>
    <row r="162" spans="1:25">
      <c r="A162" s="45"/>
      <c r="B162" s="44"/>
      <c r="C162" s="45"/>
      <c r="D162" s="45"/>
      <c r="E162" s="45"/>
      <c r="F162" s="45"/>
      <c r="G162" s="45"/>
      <c r="H162" s="45"/>
      <c r="I162" s="45"/>
      <c r="J162" s="45"/>
      <c r="K162" s="45"/>
      <c r="L162" s="45"/>
      <c r="M162" s="45"/>
      <c r="N162" s="45"/>
      <c r="O162" s="45"/>
      <c r="P162" s="45"/>
      <c r="Q162" s="45"/>
      <c r="R162" s="45"/>
      <c r="S162" s="45"/>
      <c r="T162" s="45"/>
      <c r="U162" s="45"/>
      <c r="V162" s="45"/>
      <c r="W162" s="45"/>
      <c r="X162" s="45"/>
      <c r="Y162" s="45"/>
    </row>
    <row r="163" spans="1:25">
      <c r="A163" s="45"/>
      <c r="B163" s="44"/>
      <c r="C163" s="45"/>
      <c r="D163" s="45"/>
      <c r="E163" s="45"/>
      <c r="F163" s="45"/>
      <c r="G163" s="45"/>
      <c r="H163" s="45"/>
      <c r="I163" s="45"/>
      <c r="J163" s="45"/>
      <c r="K163" s="45"/>
      <c r="L163" s="45"/>
      <c r="M163" s="45"/>
      <c r="N163" s="45"/>
      <c r="O163" s="45"/>
      <c r="P163" s="45"/>
      <c r="Q163" s="45"/>
      <c r="R163" s="45"/>
      <c r="S163" s="45"/>
      <c r="T163" s="45"/>
      <c r="U163" s="45"/>
      <c r="V163" s="45"/>
      <c r="W163" s="45"/>
      <c r="X163" s="45"/>
      <c r="Y163" s="45"/>
    </row>
    <row r="164" spans="1:25">
      <c r="A164" s="45"/>
      <c r="B164" s="44"/>
      <c r="C164" s="45"/>
      <c r="D164" s="45"/>
      <c r="E164" s="45"/>
      <c r="F164" s="45"/>
      <c r="G164" s="45"/>
      <c r="H164" s="45"/>
      <c r="I164" s="45"/>
      <c r="J164" s="45"/>
      <c r="K164" s="45"/>
      <c r="L164" s="45"/>
      <c r="M164" s="45"/>
      <c r="N164" s="45"/>
      <c r="O164" s="45"/>
      <c r="P164" s="45"/>
      <c r="Q164" s="45"/>
      <c r="R164" s="45"/>
      <c r="S164" s="45"/>
      <c r="T164" s="45"/>
      <c r="U164" s="45"/>
      <c r="V164" s="45"/>
      <c r="W164" s="45"/>
      <c r="X164" s="45"/>
      <c r="Y164" s="45"/>
    </row>
    <row r="165" spans="1:25">
      <c r="A165" s="45"/>
      <c r="B165" s="44"/>
      <c r="C165" s="45"/>
      <c r="D165" s="45"/>
      <c r="E165" s="45"/>
      <c r="F165" s="45"/>
      <c r="G165" s="45"/>
      <c r="H165" s="45"/>
      <c r="I165" s="45"/>
      <c r="J165" s="45"/>
      <c r="K165" s="45"/>
      <c r="L165" s="45"/>
      <c r="M165" s="45"/>
      <c r="N165" s="45"/>
      <c r="O165" s="45"/>
      <c r="P165" s="45"/>
      <c r="Q165" s="45"/>
      <c r="R165" s="45"/>
      <c r="S165" s="45"/>
      <c r="T165" s="45"/>
      <c r="U165" s="45"/>
      <c r="V165" s="45"/>
      <c r="W165" s="45"/>
      <c r="X165" s="45"/>
      <c r="Y165" s="45"/>
    </row>
    <row r="166" spans="1:25">
      <c r="A166" s="45"/>
      <c r="B166" s="44"/>
      <c r="C166" s="45"/>
      <c r="D166" s="45"/>
      <c r="E166" s="45"/>
      <c r="F166" s="45"/>
      <c r="G166" s="45"/>
      <c r="H166" s="45"/>
      <c r="I166" s="45"/>
      <c r="J166" s="45"/>
      <c r="K166" s="45"/>
      <c r="L166" s="45"/>
      <c r="M166" s="45"/>
      <c r="N166" s="45"/>
      <c r="O166" s="45"/>
      <c r="P166" s="45"/>
      <c r="Q166" s="45"/>
      <c r="R166" s="45"/>
      <c r="S166" s="45"/>
      <c r="T166" s="45"/>
      <c r="U166" s="45"/>
      <c r="V166" s="45"/>
      <c r="W166" s="45"/>
      <c r="X166" s="45"/>
      <c r="Y166" s="45"/>
    </row>
    <row r="167" spans="1:25">
      <c r="A167" s="45"/>
      <c r="B167" s="44"/>
      <c r="C167" s="45"/>
      <c r="D167" s="45"/>
      <c r="E167" s="45"/>
      <c r="F167" s="45"/>
      <c r="G167" s="45"/>
      <c r="H167" s="45"/>
      <c r="I167" s="45"/>
      <c r="J167" s="45"/>
      <c r="K167" s="45"/>
      <c r="L167" s="45"/>
      <c r="M167" s="45"/>
      <c r="N167" s="45"/>
      <c r="O167" s="45"/>
      <c r="P167" s="45"/>
      <c r="Q167" s="45"/>
      <c r="R167" s="45"/>
      <c r="S167" s="45"/>
      <c r="T167" s="45"/>
      <c r="U167" s="45"/>
      <c r="V167" s="45"/>
      <c r="W167" s="45"/>
      <c r="X167" s="45"/>
      <c r="Y167" s="45"/>
    </row>
    <row r="168" spans="1:25">
      <c r="A168" s="45"/>
      <c r="B168" s="44"/>
      <c r="C168" s="45"/>
      <c r="D168" s="45"/>
      <c r="E168" s="45"/>
      <c r="F168" s="45"/>
      <c r="G168" s="45"/>
      <c r="H168" s="45"/>
      <c r="I168" s="45"/>
      <c r="J168" s="45"/>
      <c r="K168" s="45"/>
      <c r="L168" s="45"/>
      <c r="M168" s="45"/>
      <c r="N168" s="45"/>
      <c r="O168" s="45"/>
      <c r="P168" s="45"/>
      <c r="Q168" s="45"/>
      <c r="R168" s="45"/>
      <c r="S168" s="45"/>
      <c r="T168" s="45"/>
      <c r="U168" s="45"/>
      <c r="V168" s="45"/>
      <c r="W168" s="45"/>
      <c r="X168" s="45"/>
      <c r="Y168" s="45"/>
    </row>
    <row r="169" spans="1:25">
      <c r="A169" s="45"/>
      <c r="B169" s="44"/>
      <c r="C169" s="45"/>
      <c r="D169" s="45"/>
      <c r="E169" s="45"/>
      <c r="F169" s="45"/>
      <c r="G169" s="45"/>
      <c r="H169" s="45"/>
      <c r="I169" s="45"/>
      <c r="J169" s="45"/>
      <c r="K169" s="45"/>
      <c r="L169" s="45"/>
      <c r="M169" s="45"/>
      <c r="N169" s="45"/>
      <c r="O169" s="45"/>
      <c r="P169" s="45"/>
      <c r="Q169" s="45"/>
      <c r="R169" s="45"/>
      <c r="S169" s="45"/>
      <c r="T169" s="45"/>
      <c r="U169" s="45"/>
      <c r="V169" s="45"/>
      <c r="W169" s="45"/>
      <c r="X169" s="45"/>
      <c r="Y169" s="45"/>
    </row>
    <row r="170" spans="1:25">
      <c r="A170" s="45"/>
      <c r="B170" s="44"/>
      <c r="C170" s="45"/>
      <c r="D170" s="45"/>
      <c r="E170" s="45"/>
      <c r="F170" s="45"/>
      <c r="G170" s="45"/>
      <c r="H170" s="45"/>
      <c r="I170" s="45"/>
      <c r="J170" s="45"/>
      <c r="K170" s="45"/>
      <c r="L170" s="45"/>
      <c r="M170" s="45"/>
      <c r="N170" s="45"/>
      <c r="O170" s="45"/>
      <c r="P170" s="45"/>
      <c r="Q170" s="45"/>
      <c r="R170" s="45"/>
      <c r="S170" s="45"/>
      <c r="T170" s="45"/>
      <c r="U170" s="45"/>
      <c r="V170" s="45"/>
      <c r="W170" s="45"/>
      <c r="X170" s="45"/>
      <c r="Y170" s="45"/>
    </row>
    <row r="171" spans="1:25">
      <c r="A171" s="45"/>
      <c r="B171" s="44"/>
      <c r="C171" s="45"/>
      <c r="D171" s="45"/>
      <c r="E171" s="45"/>
      <c r="F171" s="45"/>
      <c r="G171" s="45"/>
      <c r="H171" s="45"/>
      <c r="I171" s="45"/>
      <c r="J171" s="45"/>
      <c r="K171" s="45"/>
      <c r="L171" s="45"/>
      <c r="M171" s="45"/>
      <c r="N171" s="45"/>
      <c r="O171" s="45"/>
      <c r="P171" s="45"/>
      <c r="Q171" s="45"/>
      <c r="R171" s="45"/>
      <c r="S171" s="45"/>
      <c r="T171" s="45"/>
      <c r="U171" s="45"/>
      <c r="V171" s="45"/>
      <c r="W171" s="45"/>
      <c r="X171" s="45"/>
      <c r="Y171" s="45"/>
    </row>
    <row r="172" spans="1:25">
      <c r="A172" s="45"/>
      <c r="B172" s="44"/>
      <c r="C172" s="45"/>
      <c r="D172" s="45"/>
      <c r="E172" s="45"/>
      <c r="F172" s="45"/>
      <c r="G172" s="45"/>
      <c r="H172" s="45"/>
      <c r="I172" s="45"/>
      <c r="J172" s="45"/>
      <c r="K172" s="45"/>
      <c r="L172" s="45"/>
      <c r="M172" s="45"/>
      <c r="N172" s="45"/>
      <c r="O172" s="45"/>
      <c r="P172" s="45"/>
      <c r="Q172" s="45"/>
      <c r="R172" s="45"/>
      <c r="S172" s="45"/>
      <c r="T172" s="45"/>
      <c r="U172" s="45"/>
      <c r="V172" s="45"/>
      <c r="W172" s="45"/>
      <c r="X172" s="45"/>
      <c r="Y172" s="45"/>
    </row>
    <row r="173" spans="1:25">
      <c r="A173" s="45"/>
      <c r="B173" s="44"/>
      <c r="C173" s="45"/>
      <c r="D173" s="45"/>
      <c r="E173" s="45"/>
      <c r="F173" s="45"/>
      <c r="G173" s="45"/>
      <c r="H173" s="45"/>
      <c r="I173" s="45"/>
      <c r="J173" s="45"/>
      <c r="K173" s="45"/>
      <c r="L173" s="45"/>
      <c r="M173" s="45"/>
      <c r="N173" s="45"/>
      <c r="O173" s="45"/>
      <c r="P173" s="45"/>
      <c r="Q173" s="45"/>
      <c r="R173" s="45"/>
      <c r="S173" s="45"/>
      <c r="T173" s="45"/>
      <c r="U173" s="45"/>
      <c r="V173" s="45"/>
      <c r="W173" s="45"/>
      <c r="X173" s="45"/>
      <c r="Y173" s="45"/>
    </row>
    <row r="174" spans="1:25">
      <c r="A174" s="45"/>
      <c r="B174" s="44"/>
      <c r="C174" s="45"/>
      <c r="D174" s="45"/>
      <c r="E174" s="45"/>
      <c r="F174" s="45"/>
      <c r="G174" s="45"/>
      <c r="H174" s="45"/>
      <c r="I174" s="45"/>
      <c r="J174" s="45"/>
      <c r="K174" s="45"/>
      <c r="L174" s="45"/>
      <c r="M174" s="45"/>
      <c r="N174" s="45"/>
      <c r="O174" s="45"/>
      <c r="P174" s="45"/>
      <c r="Q174" s="45"/>
      <c r="R174" s="45"/>
      <c r="S174" s="45"/>
      <c r="T174" s="45"/>
      <c r="U174" s="45"/>
      <c r="V174" s="45"/>
      <c r="W174" s="45"/>
      <c r="X174" s="45"/>
      <c r="Y174" s="45"/>
    </row>
    <row r="175" spans="1:25">
      <c r="A175" s="45"/>
      <c r="B175" s="44"/>
      <c r="C175" s="45"/>
      <c r="D175" s="45"/>
      <c r="E175" s="45"/>
      <c r="F175" s="45"/>
      <c r="G175" s="45"/>
      <c r="H175" s="45"/>
      <c r="I175" s="45"/>
      <c r="J175" s="45"/>
      <c r="K175" s="45"/>
      <c r="L175" s="45"/>
      <c r="M175" s="45"/>
      <c r="N175" s="45"/>
      <c r="O175" s="45"/>
      <c r="P175" s="45"/>
      <c r="Q175" s="45"/>
      <c r="R175" s="45"/>
      <c r="S175" s="45"/>
      <c r="T175" s="45"/>
      <c r="U175" s="45"/>
      <c r="V175" s="45"/>
      <c r="W175" s="45"/>
      <c r="X175" s="45"/>
      <c r="Y175" s="45"/>
    </row>
    <row r="176" spans="1:25">
      <c r="A176" s="45"/>
      <c r="B176" s="44"/>
      <c r="C176" s="45"/>
      <c r="D176" s="45"/>
      <c r="E176" s="45"/>
      <c r="F176" s="45"/>
      <c r="G176" s="45"/>
      <c r="H176" s="45"/>
      <c r="I176" s="45"/>
      <c r="J176" s="45"/>
      <c r="K176" s="45"/>
      <c r="L176" s="45"/>
      <c r="M176" s="45"/>
      <c r="N176" s="45"/>
      <c r="O176" s="45"/>
      <c r="P176" s="45"/>
      <c r="Q176" s="45"/>
      <c r="R176" s="45"/>
      <c r="S176" s="45"/>
      <c r="T176" s="45"/>
      <c r="U176" s="45"/>
      <c r="V176" s="45"/>
      <c r="W176" s="45"/>
      <c r="X176" s="45"/>
      <c r="Y176" s="45"/>
    </row>
    <row r="177" spans="1:25">
      <c r="A177" s="45"/>
      <c r="B177" s="44"/>
      <c r="C177" s="45"/>
      <c r="D177" s="45"/>
      <c r="E177" s="45"/>
      <c r="F177" s="45"/>
      <c r="G177" s="45"/>
      <c r="H177" s="45"/>
      <c r="I177" s="45"/>
      <c r="J177" s="45"/>
      <c r="K177" s="45"/>
      <c r="L177" s="45"/>
      <c r="M177" s="45"/>
      <c r="N177" s="45"/>
      <c r="O177" s="45"/>
      <c r="P177" s="45"/>
      <c r="Q177" s="45"/>
      <c r="R177" s="45"/>
      <c r="S177" s="45"/>
      <c r="T177" s="45"/>
      <c r="U177" s="45"/>
      <c r="V177" s="45"/>
      <c r="W177" s="45"/>
      <c r="X177" s="45"/>
      <c r="Y177" s="45"/>
    </row>
    <row r="178" spans="1:25">
      <c r="A178" s="45"/>
      <c r="B178" s="44"/>
      <c r="C178" s="45"/>
      <c r="D178" s="45"/>
      <c r="E178" s="45"/>
      <c r="F178" s="45"/>
      <c r="G178" s="45"/>
      <c r="H178" s="45"/>
      <c r="I178" s="45"/>
      <c r="J178" s="45"/>
      <c r="K178" s="45"/>
      <c r="L178" s="45"/>
      <c r="M178" s="45"/>
      <c r="N178" s="45"/>
      <c r="O178" s="45"/>
      <c r="P178" s="45"/>
      <c r="Q178" s="45"/>
      <c r="R178" s="45"/>
      <c r="S178" s="45"/>
      <c r="T178" s="45"/>
      <c r="U178" s="45"/>
      <c r="V178" s="45"/>
      <c r="W178" s="45"/>
      <c r="X178" s="45"/>
      <c r="Y178" s="45"/>
    </row>
    <row r="179" spans="1:25">
      <c r="A179" s="45"/>
      <c r="B179" s="44"/>
      <c r="C179" s="45"/>
      <c r="D179" s="45"/>
      <c r="E179" s="45"/>
      <c r="F179" s="45"/>
      <c r="G179" s="45"/>
      <c r="H179" s="45"/>
      <c r="I179" s="45"/>
      <c r="J179" s="45"/>
      <c r="K179" s="45"/>
      <c r="L179" s="45"/>
      <c r="M179" s="45"/>
      <c r="N179" s="45"/>
      <c r="O179" s="45"/>
      <c r="P179" s="45"/>
      <c r="Q179" s="45"/>
      <c r="R179" s="45"/>
      <c r="S179" s="45"/>
      <c r="T179" s="45"/>
      <c r="U179" s="45"/>
      <c r="V179" s="45"/>
      <c r="W179" s="45"/>
      <c r="X179" s="45"/>
      <c r="Y179" s="45"/>
    </row>
    <row r="180" spans="1:25">
      <c r="A180" s="45"/>
      <c r="B180" s="44"/>
      <c r="C180" s="45"/>
      <c r="D180" s="45"/>
      <c r="E180" s="45"/>
      <c r="F180" s="45"/>
      <c r="G180" s="45"/>
      <c r="H180" s="45"/>
      <c r="I180" s="45"/>
      <c r="J180" s="45"/>
      <c r="K180" s="45"/>
      <c r="L180" s="45"/>
      <c r="M180" s="45"/>
      <c r="N180" s="45"/>
      <c r="O180" s="45"/>
      <c r="P180" s="45"/>
      <c r="Q180" s="45"/>
      <c r="R180" s="45"/>
      <c r="S180" s="45"/>
      <c r="T180" s="45"/>
      <c r="U180" s="45"/>
      <c r="V180" s="45"/>
      <c r="W180" s="45"/>
      <c r="X180" s="45"/>
      <c r="Y180" s="45"/>
    </row>
    <row r="181" spans="1:25">
      <c r="A181" s="45"/>
      <c r="B181" s="44"/>
      <c r="C181" s="45"/>
      <c r="D181" s="45"/>
      <c r="E181" s="45"/>
      <c r="F181" s="45"/>
      <c r="G181" s="45"/>
      <c r="H181" s="45"/>
      <c r="I181" s="45"/>
      <c r="J181" s="45"/>
      <c r="K181" s="45"/>
      <c r="L181" s="45"/>
      <c r="M181" s="45"/>
      <c r="N181" s="45"/>
      <c r="O181" s="45"/>
      <c r="P181" s="45"/>
      <c r="Q181" s="45"/>
      <c r="R181" s="45"/>
      <c r="S181" s="45"/>
      <c r="T181" s="45"/>
      <c r="U181" s="45"/>
      <c r="V181" s="45"/>
      <c r="W181" s="45"/>
      <c r="X181" s="45"/>
      <c r="Y181" s="45"/>
    </row>
    <row r="182" spans="1:25">
      <c r="A182" s="45"/>
      <c r="B182" s="44"/>
      <c r="C182" s="45"/>
      <c r="D182" s="45"/>
      <c r="E182" s="45"/>
      <c r="F182" s="45"/>
      <c r="G182" s="45"/>
      <c r="H182" s="45"/>
      <c r="I182" s="45"/>
      <c r="J182" s="45"/>
      <c r="K182" s="45"/>
      <c r="L182" s="45"/>
      <c r="M182" s="45"/>
      <c r="N182" s="45"/>
      <c r="O182" s="45"/>
      <c r="P182" s="45"/>
      <c r="Q182" s="45"/>
      <c r="R182" s="45"/>
      <c r="S182" s="45"/>
      <c r="T182" s="45"/>
      <c r="U182" s="45"/>
      <c r="V182" s="45"/>
      <c r="W182" s="45"/>
      <c r="X182" s="45"/>
      <c r="Y182" s="45"/>
    </row>
    <row r="183" spans="1:25">
      <c r="A183" s="45"/>
      <c r="B183" s="44"/>
      <c r="C183" s="45"/>
      <c r="D183" s="45"/>
      <c r="E183" s="45"/>
      <c r="F183" s="45"/>
      <c r="G183" s="45"/>
      <c r="H183" s="45"/>
      <c r="I183" s="45"/>
      <c r="J183" s="45"/>
      <c r="K183" s="45"/>
      <c r="L183" s="45"/>
      <c r="M183" s="45"/>
      <c r="N183" s="45"/>
      <c r="O183" s="45"/>
      <c r="P183" s="45"/>
      <c r="Q183" s="45"/>
      <c r="R183" s="45"/>
      <c r="S183" s="45"/>
      <c r="T183" s="45"/>
      <c r="U183" s="45"/>
      <c r="V183" s="45"/>
      <c r="W183" s="45"/>
      <c r="X183" s="45"/>
      <c r="Y183" s="45"/>
    </row>
    <row r="184" spans="1:25">
      <c r="A184" s="45"/>
      <c r="B184" s="44"/>
      <c r="C184" s="45"/>
      <c r="D184" s="45"/>
      <c r="E184" s="45"/>
      <c r="F184" s="45"/>
      <c r="G184" s="45"/>
      <c r="H184" s="45"/>
      <c r="I184" s="45"/>
      <c r="J184" s="45"/>
      <c r="K184" s="45"/>
      <c r="L184" s="45"/>
      <c r="M184" s="45"/>
      <c r="N184" s="45"/>
      <c r="O184" s="45"/>
      <c r="P184" s="45"/>
      <c r="Q184" s="45"/>
      <c r="R184" s="45"/>
      <c r="S184" s="45"/>
      <c r="T184" s="45"/>
      <c r="U184" s="45"/>
      <c r="V184" s="45"/>
      <c r="W184" s="45"/>
      <c r="X184" s="45"/>
      <c r="Y184" s="45"/>
    </row>
    <row r="185" spans="1:25">
      <c r="A185" s="45"/>
      <c r="B185" s="44"/>
      <c r="C185" s="45"/>
      <c r="D185" s="45"/>
      <c r="E185" s="45"/>
      <c r="F185" s="45"/>
      <c r="G185" s="45"/>
      <c r="H185" s="45"/>
      <c r="I185" s="45"/>
      <c r="J185" s="45"/>
      <c r="K185" s="45"/>
      <c r="L185" s="45"/>
      <c r="M185" s="45"/>
      <c r="N185" s="45"/>
      <c r="O185" s="45"/>
      <c r="P185" s="45"/>
      <c r="Q185" s="45"/>
      <c r="R185" s="45"/>
      <c r="S185" s="45"/>
      <c r="T185" s="45"/>
      <c r="U185" s="45"/>
      <c r="V185" s="45"/>
      <c r="W185" s="45"/>
      <c r="X185" s="45"/>
      <c r="Y185" s="45"/>
    </row>
    <row r="186" spans="1:25">
      <c r="A186" s="45"/>
      <c r="B186" s="44"/>
      <c r="C186" s="45"/>
      <c r="D186" s="45"/>
      <c r="E186" s="45"/>
      <c r="F186" s="45"/>
      <c r="G186" s="45"/>
      <c r="H186" s="45"/>
      <c r="I186" s="45"/>
      <c r="J186" s="45"/>
      <c r="K186" s="45"/>
      <c r="L186" s="45"/>
      <c r="M186" s="45"/>
      <c r="N186" s="45"/>
      <c r="O186" s="45"/>
      <c r="P186" s="45"/>
      <c r="Q186" s="45"/>
      <c r="R186" s="45"/>
      <c r="S186" s="45"/>
      <c r="T186" s="45"/>
      <c r="U186" s="45"/>
      <c r="V186" s="45"/>
      <c r="W186" s="45"/>
      <c r="X186" s="45"/>
      <c r="Y186" s="45"/>
    </row>
    <row r="187" spans="1:25">
      <c r="A187" s="45"/>
      <c r="B187" s="44"/>
      <c r="C187" s="45"/>
      <c r="D187" s="45"/>
      <c r="E187" s="45"/>
      <c r="F187" s="45"/>
      <c r="G187" s="45"/>
      <c r="H187" s="45"/>
      <c r="I187" s="45"/>
      <c r="J187" s="45"/>
      <c r="K187" s="45"/>
      <c r="L187" s="45"/>
      <c r="M187" s="45"/>
      <c r="N187" s="45"/>
      <c r="O187" s="45"/>
      <c r="P187" s="45"/>
      <c r="Q187" s="45"/>
      <c r="R187" s="45"/>
      <c r="S187" s="45"/>
      <c r="T187" s="45"/>
      <c r="U187" s="45"/>
      <c r="V187" s="45"/>
      <c r="W187" s="45"/>
      <c r="X187" s="45"/>
      <c r="Y187" s="45"/>
    </row>
    <row r="188" spans="1:25">
      <c r="A188" s="45"/>
      <c r="B188" s="44"/>
      <c r="C188" s="45"/>
      <c r="D188" s="45"/>
      <c r="E188" s="45"/>
      <c r="F188" s="45"/>
      <c r="G188" s="45"/>
      <c r="H188" s="45"/>
      <c r="I188" s="45"/>
      <c r="J188" s="45"/>
      <c r="K188" s="45"/>
      <c r="L188" s="45"/>
      <c r="M188" s="45"/>
      <c r="N188" s="45"/>
      <c r="O188" s="45"/>
      <c r="P188" s="45"/>
      <c r="Q188" s="45"/>
      <c r="R188" s="45"/>
      <c r="S188" s="45"/>
      <c r="T188" s="45"/>
      <c r="U188" s="45"/>
      <c r="V188" s="45"/>
      <c r="W188" s="45"/>
      <c r="X188" s="45"/>
      <c r="Y188" s="45"/>
    </row>
    <row r="189" spans="1:25">
      <c r="A189" s="45"/>
      <c r="B189" s="44"/>
      <c r="C189" s="45"/>
      <c r="D189" s="45"/>
      <c r="E189" s="45"/>
      <c r="F189" s="45"/>
      <c r="G189" s="45"/>
      <c r="H189" s="45"/>
      <c r="I189" s="45"/>
      <c r="J189" s="45"/>
      <c r="K189" s="45"/>
      <c r="L189" s="45"/>
      <c r="M189" s="45"/>
      <c r="N189" s="45"/>
      <c r="O189" s="45"/>
      <c r="P189" s="45"/>
      <c r="Q189" s="45"/>
      <c r="R189" s="45"/>
      <c r="S189" s="45"/>
      <c r="T189" s="45"/>
      <c r="U189" s="45"/>
      <c r="V189" s="45"/>
      <c r="W189" s="45"/>
      <c r="X189" s="45"/>
      <c r="Y189" s="45"/>
    </row>
    <row r="190" spans="1:25">
      <c r="A190" s="45"/>
      <c r="B190" s="44"/>
      <c r="C190" s="45"/>
      <c r="D190" s="45"/>
      <c r="E190" s="45"/>
      <c r="F190" s="45"/>
      <c r="G190" s="45"/>
      <c r="H190" s="45"/>
      <c r="I190" s="45"/>
      <c r="J190" s="45"/>
      <c r="K190" s="45"/>
      <c r="L190" s="45"/>
      <c r="M190" s="45"/>
      <c r="N190" s="45"/>
      <c r="O190" s="45"/>
      <c r="P190" s="45"/>
      <c r="Q190" s="45"/>
      <c r="R190" s="45"/>
      <c r="S190" s="45"/>
      <c r="T190" s="45"/>
      <c r="U190" s="45"/>
      <c r="V190" s="45"/>
      <c r="W190" s="45"/>
      <c r="X190" s="45"/>
      <c r="Y190" s="45"/>
    </row>
    <row r="191" spans="1:25">
      <c r="A191" s="45"/>
      <c r="B191" s="44"/>
      <c r="C191" s="45"/>
      <c r="D191" s="45"/>
      <c r="E191" s="45"/>
      <c r="F191" s="45"/>
      <c r="G191" s="45"/>
      <c r="H191" s="45"/>
      <c r="I191" s="45"/>
      <c r="J191" s="45"/>
      <c r="K191" s="45"/>
      <c r="L191" s="45"/>
      <c r="M191" s="45"/>
      <c r="N191" s="45"/>
      <c r="O191" s="45"/>
      <c r="P191" s="45"/>
      <c r="Q191" s="45"/>
      <c r="R191" s="45"/>
      <c r="S191" s="45"/>
      <c r="T191" s="45"/>
      <c r="U191" s="45"/>
      <c r="V191" s="45"/>
      <c r="W191" s="45"/>
      <c r="X191" s="45"/>
      <c r="Y191" s="45"/>
    </row>
    <row r="192" spans="1:25">
      <c r="A192" s="45"/>
      <c r="B192" s="44"/>
      <c r="C192" s="45"/>
      <c r="D192" s="45"/>
      <c r="E192" s="45"/>
      <c r="F192" s="45"/>
      <c r="G192" s="45"/>
      <c r="H192" s="45"/>
      <c r="I192" s="45"/>
      <c r="J192" s="45"/>
      <c r="K192" s="45"/>
      <c r="L192" s="45"/>
      <c r="M192" s="45"/>
      <c r="N192" s="45"/>
      <c r="O192" s="45"/>
      <c r="P192" s="45"/>
      <c r="Q192" s="45"/>
      <c r="R192" s="45"/>
      <c r="S192" s="45"/>
      <c r="T192" s="45"/>
      <c r="U192" s="45"/>
      <c r="V192" s="45"/>
      <c r="W192" s="45"/>
      <c r="X192" s="45"/>
      <c r="Y192" s="45"/>
    </row>
    <row r="193" spans="1:25">
      <c r="A193" s="45"/>
      <c r="B193" s="44"/>
      <c r="C193" s="45"/>
      <c r="D193" s="45"/>
      <c r="E193" s="45"/>
      <c r="F193" s="45"/>
      <c r="G193" s="45"/>
      <c r="H193" s="45"/>
      <c r="I193" s="45"/>
      <c r="J193" s="45"/>
      <c r="K193" s="45"/>
      <c r="L193" s="45"/>
      <c r="M193" s="45"/>
      <c r="N193" s="45"/>
      <c r="O193" s="45"/>
      <c r="P193" s="45"/>
      <c r="Q193" s="45"/>
      <c r="R193" s="45"/>
      <c r="S193" s="45"/>
      <c r="T193" s="45"/>
      <c r="U193" s="45"/>
      <c r="V193" s="45"/>
      <c r="W193" s="45"/>
      <c r="X193" s="45"/>
      <c r="Y193" s="45"/>
    </row>
    <row r="194" spans="1:25">
      <c r="A194" s="45"/>
      <c r="B194" s="44"/>
      <c r="C194" s="45"/>
      <c r="D194" s="45"/>
      <c r="E194" s="45"/>
      <c r="F194" s="45"/>
      <c r="G194" s="45"/>
      <c r="H194" s="45"/>
      <c r="I194" s="45"/>
      <c r="J194" s="45"/>
      <c r="K194" s="45"/>
      <c r="L194" s="45"/>
      <c r="M194" s="45"/>
      <c r="N194" s="45"/>
      <c r="O194" s="45"/>
      <c r="P194" s="45"/>
      <c r="Q194" s="45"/>
      <c r="R194" s="45"/>
      <c r="S194" s="45"/>
      <c r="T194" s="45"/>
      <c r="U194" s="45"/>
      <c r="V194" s="45"/>
      <c r="W194" s="45"/>
      <c r="X194" s="45"/>
      <c r="Y194" s="45"/>
    </row>
    <row r="195" spans="1:25">
      <c r="A195" s="45"/>
      <c r="B195" s="44"/>
      <c r="C195" s="45"/>
      <c r="D195" s="45"/>
      <c r="E195" s="45"/>
      <c r="F195" s="45"/>
      <c r="G195" s="45"/>
      <c r="H195" s="45"/>
      <c r="I195" s="45"/>
      <c r="J195" s="45"/>
      <c r="K195" s="45"/>
      <c r="L195" s="45"/>
      <c r="M195" s="45"/>
      <c r="N195" s="45"/>
      <c r="O195" s="45"/>
      <c r="P195" s="45"/>
      <c r="Q195" s="45"/>
      <c r="R195" s="45"/>
      <c r="S195" s="45"/>
      <c r="T195" s="45"/>
      <c r="U195" s="45"/>
      <c r="V195" s="45"/>
      <c r="W195" s="45"/>
      <c r="X195" s="45"/>
      <c r="Y195" s="45"/>
    </row>
    <row r="196" spans="1:25">
      <c r="A196" s="45"/>
      <c r="B196" s="44"/>
      <c r="C196" s="45"/>
      <c r="D196" s="45"/>
      <c r="E196" s="45"/>
      <c r="F196" s="45"/>
      <c r="G196" s="45"/>
      <c r="H196" s="45"/>
      <c r="I196" s="45"/>
      <c r="J196" s="45"/>
      <c r="K196" s="45"/>
      <c r="L196" s="45"/>
      <c r="M196" s="45"/>
      <c r="N196" s="45"/>
      <c r="O196" s="45"/>
      <c r="P196" s="45"/>
      <c r="Q196" s="45"/>
      <c r="R196" s="45"/>
      <c r="S196" s="45"/>
      <c r="T196" s="45"/>
      <c r="U196" s="45"/>
      <c r="V196" s="45"/>
      <c r="W196" s="45"/>
      <c r="X196" s="45"/>
      <c r="Y196" s="45"/>
    </row>
    <row r="197" spans="1:25">
      <c r="A197" s="45"/>
      <c r="B197" s="44"/>
      <c r="C197" s="45"/>
      <c r="D197" s="45"/>
      <c r="E197" s="45"/>
      <c r="F197" s="45"/>
      <c r="G197" s="45"/>
      <c r="H197" s="45"/>
      <c r="I197" s="45"/>
      <c r="J197" s="45"/>
      <c r="K197" s="45"/>
      <c r="L197" s="45"/>
      <c r="M197" s="45"/>
      <c r="N197" s="45"/>
      <c r="O197" s="45"/>
      <c r="P197" s="45"/>
      <c r="Q197" s="45"/>
      <c r="R197" s="45"/>
      <c r="S197" s="45"/>
      <c r="T197" s="45"/>
      <c r="U197" s="45"/>
      <c r="V197" s="45"/>
      <c r="W197" s="45"/>
      <c r="X197" s="45"/>
      <c r="Y197" s="45"/>
    </row>
    <row r="198" spans="1:25">
      <c r="A198" s="45"/>
      <c r="B198" s="44"/>
      <c r="C198" s="45"/>
      <c r="D198" s="45"/>
      <c r="E198" s="45"/>
      <c r="F198" s="45"/>
      <c r="G198" s="45"/>
      <c r="H198" s="45"/>
      <c r="I198" s="45"/>
      <c r="J198" s="45"/>
      <c r="K198" s="45"/>
      <c r="L198" s="45"/>
      <c r="M198" s="45"/>
      <c r="N198" s="45"/>
      <c r="O198" s="45"/>
      <c r="P198" s="45"/>
      <c r="Q198" s="45"/>
      <c r="R198" s="45"/>
      <c r="S198" s="45"/>
      <c r="T198" s="45"/>
      <c r="U198" s="45"/>
      <c r="V198" s="45"/>
      <c r="W198" s="45"/>
      <c r="X198" s="45"/>
      <c r="Y198" s="45"/>
    </row>
    <row r="199" spans="1:25">
      <c r="A199" s="45"/>
      <c r="B199" s="44"/>
      <c r="C199" s="45"/>
      <c r="D199" s="45"/>
      <c r="E199" s="45"/>
      <c r="F199" s="45"/>
      <c r="G199" s="45"/>
      <c r="H199" s="45"/>
      <c r="I199" s="45"/>
      <c r="J199" s="45"/>
      <c r="K199" s="45"/>
      <c r="L199" s="45"/>
      <c r="M199" s="45"/>
      <c r="N199" s="45"/>
      <c r="O199" s="45"/>
      <c r="P199" s="45"/>
      <c r="Q199" s="45"/>
      <c r="R199" s="45"/>
      <c r="S199" s="45"/>
      <c r="T199" s="45"/>
      <c r="U199" s="45"/>
      <c r="V199" s="45"/>
      <c r="W199" s="45"/>
      <c r="X199" s="45"/>
      <c r="Y199" s="45"/>
    </row>
    <row r="200" spans="1:25">
      <c r="A200" s="45"/>
      <c r="B200" s="44"/>
      <c r="C200" s="45"/>
      <c r="D200" s="45"/>
      <c r="E200" s="45"/>
      <c r="F200" s="45"/>
      <c r="G200" s="45"/>
      <c r="H200" s="45"/>
      <c r="I200" s="45"/>
      <c r="J200" s="45"/>
      <c r="K200" s="45"/>
      <c r="L200" s="45"/>
      <c r="M200" s="45"/>
      <c r="N200" s="45"/>
      <c r="O200" s="45"/>
      <c r="P200" s="45"/>
      <c r="Q200" s="45"/>
      <c r="R200" s="45"/>
      <c r="S200" s="45"/>
      <c r="T200" s="45"/>
      <c r="U200" s="45"/>
      <c r="V200" s="45"/>
      <c r="W200" s="45"/>
      <c r="X200" s="45"/>
      <c r="Y200" s="45"/>
    </row>
    <row r="201" spans="1:25">
      <c r="A201" s="45"/>
      <c r="B201" s="44"/>
      <c r="C201" s="45"/>
      <c r="D201" s="45"/>
      <c r="E201" s="45"/>
      <c r="F201" s="45"/>
      <c r="G201" s="45"/>
      <c r="H201" s="45"/>
      <c r="I201" s="45"/>
      <c r="J201" s="45"/>
      <c r="K201" s="45"/>
      <c r="L201" s="45"/>
      <c r="M201" s="45"/>
      <c r="N201" s="45"/>
      <c r="O201" s="45"/>
      <c r="P201" s="45"/>
      <c r="Q201" s="45"/>
      <c r="R201" s="45"/>
      <c r="S201" s="45"/>
      <c r="T201" s="45"/>
      <c r="U201" s="45"/>
      <c r="V201" s="45"/>
      <c r="W201" s="45"/>
      <c r="X201" s="45"/>
      <c r="Y201" s="45"/>
    </row>
    <row r="202" spans="1:25">
      <c r="A202" s="45"/>
      <c r="B202" s="44"/>
      <c r="C202" s="45"/>
      <c r="D202" s="45"/>
      <c r="E202" s="45"/>
      <c r="F202" s="45"/>
      <c r="G202" s="45"/>
      <c r="H202" s="45"/>
      <c r="I202" s="45"/>
      <c r="J202" s="45"/>
      <c r="K202" s="45"/>
      <c r="L202" s="45"/>
      <c r="M202" s="45"/>
      <c r="N202" s="45"/>
      <c r="O202" s="45"/>
      <c r="P202" s="45"/>
      <c r="Q202" s="45"/>
      <c r="R202" s="45"/>
      <c r="S202" s="45"/>
      <c r="T202" s="45"/>
      <c r="U202" s="45"/>
      <c r="V202" s="45"/>
      <c r="W202" s="45"/>
      <c r="X202" s="45"/>
      <c r="Y202" s="45"/>
    </row>
    <row r="203" spans="1:25">
      <c r="A203" s="45"/>
      <c r="B203" s="44"/>
      <c r="C203" s="45"/>
      <c r="D203" s="45"/>
      <c r="E203" s="45"/>
      <c r="F203" s="45"/>
      <c r="G203" s="45"/>
      <c r="H203" s="45"/>
      <c r="I203" s="45"/>
      <c r="J203" s="45"/>
      <c r="K203" s="45"/>
      <c r="L203" s="45"/>
      <c r="M203" s="45"/>
      <c r="N203" s="45"/>
      <c r="O203" s="45"/>
      <c r="P203" s="45"/>
      <c r="Q203" s="45"/>
      <c r="R203" s="45"/>
      <c r="S203" s="45"/>
      <c r="T203" s="45"/>
      <c r="U203" s="45"/>
      <c r="V203" s="45"/>
      <c r="W203" s="45"/>
      <c r="X203" s="45"/>
      <c r="Y203" s="45"/>
    </row>
    <row r="204" spans="1:25">
      <c r="A204" s="45"/>
      <c r="B204" s="44"/>
      <c r="C204" s="45"/>
      <c r="D204" s="45"/>
      <c r="E204" s="45"/>
      <c r="F204" s="45"/>
      <c r="G204" s="45"/>
      <c r="H204" s="45"/>
      <c r="I204" s="45"/>
      <c r="J204" s="45"/>
      <c r="K204" s="45"/>
      <c r="L204" s="45"/>
      <c r="M204" s="45"/>
      <c r="N204" s="45"/>
      <c r="O204" s="45"/>
      <c r="P204" s="45"/>
      <c r="Q204" s="45"/>
      <c r="R204" s="45"/>
      <c r="S204" s="45"/>
      <c r="T204" s="45"/>
      <c r="U204" s="45"/>
      <c r="V204" s="45"/>
      <c r="W204" s="45"/>
      <c r="X204" s="45"/>
      <c r="Y204" s="45"/>
    </row>
    <row r="205" spans="1:25">
      <c r="A205" s="45"/>
      <c r="B205" s="44"/>
      <c r="C205" s="45"/>
      <c r="D205" s="45"/>
      <c r="E205" s="45"/>
      <c r="F205" s="45"/>
      <c r="G205" s="45"/>
      <c r="H205" s="45"/>
      <c r="I205" s="45"/>
      <c r="J205" s="45"/>
      <c r="K205" s="45"/>
      <c r="L205" s="45"/>
      <c r="M205" s="45"/>
      <c r="N205" s="45"/>
      <c r="O205" s="45"/>
      <c r="P205" s="45"/>
      <c r="Q205" s="45"/>
      <c r="R205" s="45"/>
      <c r="S205" s="45"/>
      <c r="T205" s="45"/>
      <c r="U205" s="45"/>
      <c r="V205" s="45"/>
      <c r="W205" s="45"/>
      <c r="X205" s="45"/>
      <c r="Y205" s="45"/>
    </row>
    <row r="206" spans="1:25">
      <c r="A206" s="45"/>
      <c r="B206" s="44"/>
      <c r="C206" s="45"/>
      <c r="D206" s="45"/>
      <c r="E206" s="45"/>
      <c r="F206" s="45"/>
      <c r="G206" s="45"/>
      <c r="H206" s="45"/>
      <c r="I206" s="45"/>
      <c r="J206" s="45"/>
      <c r="K206" s="45"/>
      <c r="L206" s="45"/>
      <c r="M206" s="45"/>
      <c r="N206" s="45"/>
      <c r="O206" s="45"/>
      <c r="P206" s="45"/>
      <c r="Q206" s="45"/>
      <c r="R206" s="45"/>
      <c r="S206" s="45"/>
      <c r="T206" s="45"/>
      <c r="U206" s="45"/>
      <c r="V206" s="45"/>
      <c r="W206" s="45"/>
      <c r="X206" s="45"/>
      <c r="Y206" s="45"/>
    </row>
    <row r="207" spans="1:25">
      <c r="A207" s="45"/>
      <c r="B207" s="44"/>
      <c r="C207" s="45"/>
      <c r="D207" s="45"/>
      <c r="E207" s="45"/>
      <c r="F207" s="45"/>
      <c r="G207" s="45"/>
      <c r="H207" s="45"/>
      <c r="I207" s="45"/>
      <c r="J207" s="45"/>
      <c r="K207" s="45"/>
      <c r="L207" s="45"/>
      <c r="M207" s="45"/>
      <c r="N207" s="45"/>
      <c r="O207" s="45"/>
      <c r="P207" s="45"/>
      <c r="Q207" s="45"/>
      <c r="R207" s="45"/>
      <c r="S207" s="45"/>
      <c r="T207" s="45"/>
      <c r="U207" s="45"/>
      <c r="V207" s="45"/>
      <c r="W207" s="45"/>
      <c r="X207" s="45"/>
      <c r="Y207" s="45"/>
    </row>
    <row r="208" spans="1:25">
      <c r="A208" s="45"/>
      <c r="B208" s="44"/>
      <c r="C208" s="45"/>
      <c r="D208" s="45"/>
      <c r="E208" s="45"/>
      <c r="F208" s="45"/>
      <c r="G208" s="45"/>
      <c r="H208" s="45"/>
      <c r="I208" s="45"/>
      <c r="J208" s="45"/>
      <c r="K208" s="45"/>
      <c r="L208" s="45"/>
      <c r="M208" s="45"/>
      <c r="N208" s="45"/>
      <c r="O208" s="45"/>
      <c r="P208" s="45"/>
      <c r="Q208" s="45"/>
      <c r="R208" s="45"/>
      <c r="S208" s="45"/>
      <c r="T208" s="45"/>
      <c r="U208" s="45"/>
      <c r="V208" s="45"/>
      <c r="W208" s="45"/>
      <c r="X208" s="45"/>
      <c r="Y208" s="45"/>
    </row>
    <row r="209" spans="1:25">
      <c r="A209" s="45"/>
      <c r="B209" s="44"/>
      <c r="C209" s="45"/>
      <c r="D209" s="45"/>
      <c r="E209" s="45"/>
      <c r="F209" s="45"/>
      <c r="G209" s="45"/>
      <c r="H209" s="45"/>
      <c r="I209" s="45"/>
      <c r="J209" s="45"/>
      <c r="K209" s="45"/>
      <c r="L209" s="45"/>
      <c r="M209" s="45"/>
      <c r="N209" s="45"/>
      <c r="O209" s="45"/>
      <c r="P209" s="45"/>
      <c r="Q209" s="45"/>
      <c r="R209" s="45"/>
      <c r="S209" s="45"/>
      <c r="T209" s="45"/>
      <c r="U209" s="45"/>
      <c r="V209" s="45"/>
      <c r="W209" s="45"/>
      <c r="X209" s="45"/>
      <c r="Y209" s="45"/>
    </row>
    <row r="210" spans="1:25">
      <c r="A210" s="45"/>
      <c r="B210" s="44"/>
      <c r="C210" s="45"/>
      <c r="D210" s="45"/>
      <c r="E210" s="45"/>
      <c r="F210" s="45"/>
      <c r="G210" s="45"/>
      <c r="H210" s="45"/>
      <c r="I210" s="45"/>
      <c r="J210" s="45"/>
      <c r="K210" s="45"/>
      <c r="L210" s="45"/>
      <c r="M210" s="45"/>
      <c r="N210" s="45"/>
      <c r="O210" s="45"/>
      <c r="P210" s="45"/>
      <c r="Q210" s="45"/>
      <c r="R210" s="45"/>
      <c r="S210" s="45"/>
      <c r="T210" s="45"/>
      <c r="U210" s="45"/>
      <c r="V210" s="45"/>
      <c r="W210" s="45"/>
      <c r="X210" s="45"/>
      <c r="Y210" s="45"/>
    </row>
    <row r="211" spans="1:25">
      <c r="A211" s="45"/>
      <c r="B211" s="44"/>
      <c r="C211" s="45"/>
      <c r="D211" s="45"/>
      <c r="E211" s="45"/>
      <c r="F211" s="45"/>
      <c r="G211" s="45"/>
      <c r="H211" s="45"/>
      <c r="I211" s="45"/>
      <c r="J211" s="45"/>
      <c r="K211" s="45"/>
      <c r="L211" s="45"/>
      <c r="M211" s="45"/>
      <c r="N211" s="45"/>
      <c r="O211" s="45"/>
      <c r="P211" s="45"/>
      <c r="Q211" s="45"/>
      <c r="R211" s="45"/>
      <c r="S211" s="45"/>
      <c r="T211" s="45"/>
      <c r="U211" s="45"/>
      <c r="V211" s="45"/>
      <c r="W211" s="45"/>
      <c r="X211" s="45"/>
      <c r="Y211" s="45"/>
    </row>
    <row r="212" spans="1:25">
      <c r="A212" s="45"/>
      <c r="B212" s="44"/>
      <c r="C212" s="45"/>
      <c r="D212" s="45"/>
      <c r="E212" s="45"/>
      <c r="F212" s="45"/>
      <c r="G212" s="45"/>
      <c r="H212" s="45"/>
      <c r="I212" s="45"/>
      <c r="J212" s="45"/>
      <c r="K212" s="45"/>
      <c r="L212" s="45"/>
      <c r="M212" s="45"/>
      <c r="N212" s="45"/>
      <c r="O212" s="45"/>
      <c r="P212" s="45"/>
      <c r="Q212" s="45"/>
      <c r="R212" s="45"/>
      <c r="S212" s="45"/>
      <c r="T212" s="45"/>
      <c r="U212" s="45"/>
      <c r="V212" s="45"/>
      <c r="W212" s="45"/>
      <c r="X212" s="45"/>
      <c r="Y212" s="45"/>
    </row>
    <row r="213" spans="1:25">
      <c r="A213" s="45"/>
      <c r="B213" s="44"/>
      <c r="C213" s="45"/>
      <c r="D213" s="45"/>
      <c r="E213" s="45"/>
      <c r="F213" s="45"/>
      <c r="G213" s="45"/>
      <c r="H213" s="45"/>
      <c r="I213" s="45"/>
      <c r="J213" s="45"/>
      <c r="K213" s="45"/>
      <c r="L213" s="45"/>
      <c r="M213" s="45"/>
      <c r="N213" s="45"/>
      <c r="O213" s="45"/>
      <c r="P213" s="45"/>
      <c r="Q213" s="45"/>
      <c r="R213" s="45"/>
      <c r="S213" s="45"/>
      <c r="T213" s="45"/>
      <c r="U213" s="45"/>
      <c r="V213" s="45"/>
      <c r="W213" s="45"/>
      <c r="X213" s="45"/>
      <c r="Y213" s="45"/>
    </row>
    <row r="214" spans="1:25">
      <c r="A214" s="45"/>
      <c r="B214" s="44"/>
      <c r="C214" s="45"/>
      <c r="D214" s="45"/>
      <c r="E214" s="45"/>
      <c r="F214" s="45"/>
      <c r="G214" s="45"/>
      <c r="H214" s="45"/>
      <c r="I214" s="45"/>
      <c r="J214" s="45"/>
      <c r="K214" s="45"/>
      <c r="L214" s="45"/>
      <c r="M214" s="45"/>
      <c r="N214" s="45"/>
      <c r="O214" s="45"/>
      <c r="P214" s="45"/>
      <c r="Q214" s="45"/>
      <c r="R214" s="45"/>
      <c r="S214" s="45"/>
      <c r="T214" s="45"/>
      <c r="U214" s="45"/>
      <c r="V214" s="45"/>
      <c r="W214" s="45"/>
      <c r="X214" s="45"/>
      <c r="Y214" s="45"/>
    </row>
    <row r="215" spans="1:25">
      <c r="A215" s="45"/>
      <c r="B215" s="44"/>
      <c r="C215" s="45"/>
      <c r="D215" s="45"/>
      <c r="E215" s="45"/>
      <c r="F215" s="45"/>
      <c r="G215" s="45"/>
      <c r="H215" s="45"/>
      <c r="I215" s="45"/>
      <c r="J215" s="45"/>
      <c r="K215" s="45"/>
      <c r="L215" s="45"/>
      <c r="M215" s="45"/>
      <c r="N215" s="45"/>
      <c r="O215" s="45"/>
      <c r="P215" s="45"/>
      <c r="Q215" s="45"/>
      <c r="R215" s="45"/>
      <c r="S215" s="45"/>
      <c r="T215" s="45"/>
      <c r="U215" s="45"/>
      <c r="V215" s="45"/>
      <c r="W215" s="45"/>
      <c r="X215" s="45"/>
      <c r="Y215" s="45"/>
    </row>
    <row r="216" spans="1:25">
      <c r="A216" s="45"/>
      <c r="B216" s="44"/>
      <c r="C216" s="45"/>
      <c r="D216" s="45"/>
      <c r="E216" s="45"/>
      <c r="F216" s="45"/>
      <c r="G216" s="45"/>
      <c r="H216" s="45"/>
      <c r="I216" s="45"/>
      <c r="J216" s="45"/>
      <c r="K216" s="45"/>
      <c r="L216" s="45"/>
      <c r="M216" s="45"/>
      <c r="N216" s="45"/>
      <c r="O216" s="45"/>
      <c r="P216" s="45"/>
      <c r="Q216" s="45"/>
      <c r="R216" s="45"/>
      <c r="S216" s="45"/>
      <c r="T216" s="45"/>
      <c r="U216" s="45"/>
      <c r="V216" s="45"/>
      <c r="W216" s="45"/>
      <c r="X216" s="45"/>
      <c r="Y216" s="45"/>
    </row>
    <row r="217" spans="1:25">
      <c r="A217" s="45"/>
      <c r="B217" s="44"/>
      <c r="C217" s="45"/>
      <c r="D217" s="45"/>
      <c r="E217" s="45"/>
      <c r="F217" s="45"/>
      <c r="G217" s="45"/>
      <c r="H217" s="45"/>
      <c r="I217" s="45"/>
      <c r="J217" s="45"/>
      <c r="K217" s="45"/>
      <c r="L217" s="45"/>
      <c r="M217" s="45"/>
      <c r="N217" s="45"/>
      <c r="O217" s="45"/>
      <c r="P217" s="45"/>
      <c r="Q217" s="45"/>
      <c r="R217" s="45"/>
      <c r="S217" s="45"/>
      <c r="T217" s="45"/>
      <c r="U217" s="45"/>
      <c r="V217" s="45"/>
      <c r="W217" s="45"/>
      <c r="X217" s="45"/>
      <c r="Y217" s="45"/>
    </row>
    <row r="218" spans="1:25">
      <c r="A218" s="45"/>
      <c r="B218" s="44"/>
      <c r="C218" s="45"/>
      <c r="D218" s="45"/>
      <c r="E218" s="45"/>
      <c r="F218" s="45"/>
      <c r="G218" s="45"/>
      <c r="H218" s="45"/>
      <c r="I218" s="45"/>
      <c r="J218" s="45"/>
      <c r="K218" s="45"/>
      <c r="L218" s="45"/>
      <c r="M218" s="45"/>
      <c r="N218" s="45"/>
      <c r="O218" s="45"/>
      <c r="P218" s="45"/>
      <c r="Q218" s="45"/>
      <c r="R218" s="45"/>
      <c r="S218" s="45"/>
      <c r="T218" s="45"/>
      <c r="U218" s="45"/>
      <c r="V218" s="45"/>
      <c r="W218" s="45"/>
      <c r="X218" s="45"/>
      <c r="Y218" s="45"/>
    </row>
    <row r="219" spans="1:25">
      <c r="A219" s="45"/>
      <c r="B219" s="44"/>
      <c r="C219" s="45"/>
      <c r="D219" s="45"/>
      <c r="E219" s="45"/>
      <c r="F219" s="45"/>
      <c r="G219" s="45"/>
      <c r="H219" s="45"/>
      <c r="I219" s="45"/>
      <c r="J219" s="45"/>
      <c r="K219" s="45"/>
      <c r="L219" s="45"/>
      <c r="M219" s="45"/>
      <c r="N219" s="45"/>
      <c r="O219" s="45"/>
      <c r="P219" s="45"/>
      <c r="Q219" s="45"/>
      <c r="R219" s="45"/>
      <c r="S219" s="45"/>
      <c r="T219" s="45"/>
      <c r="U219" s="45"/>
      <c r="V219" s="45"/>
      <c r="W219" s="45"/>
      <c r="X219" s="45"/>
      <c r="Y219" s="45"/>
    </row>
    <row r="220" spans="1:25">
      <c r="A220" s="45"/>
      <c r="B220" s="44"/>
      <c r="C220" s="45"/>
      <c r="D220" s="45"/>
      <c r="E220" s="45"/>
      <c r="F220" s="45"/>
      <c r="G220" s="45"/>
      <c r="H220" s="45"/>
      <c r="I220" s="45"/>
      <c r="J220" s="45"/>
      <c r="K220" s="45"/>
      <c r="L220" s="45"/>
      <c r="M220" s="45"/>
      <c r="N220" s="45"/>
      <c r="O220" s="45"/>
      <c r="P220" s="45"/>
      <c r="Q220" s="45"/>
      <c r="R220" s="45"/>
      <c r="S220" s="45"/>
      <c r="T220" s="45"/>
      <c r="U220" s="45"/>
      <c r="V220" s="45"/>
      <c r="W220" s="45"/>
      <c r="X220" s="45"/>
      <c r="Y220" s="45"/>
    </row>
    <row r="221" spans="1:25">
      <c r="A221" s="45"/>
      <c r="B221" s="44"/>
      <c r="C221" s="45"/>
      <c r="D221" s="45"/>
      <c r="E221" s="45"/>
      <c r="F221" s="45"/>
      <c r="G221" s="45"/>
      <c r="H221" s="45"/>
      <c r="I221" s="45"/>
      <c r="J221" s="45"/>
      <c r="K221" s="45"/>
      <c r="L221" s="45"/>
      <c r="M221" s="45"/>
      <c r="N221" s="45"/>
      <c r="O221" s="45"/>
      <c r="P221" s="45"/>
      <c r="Q221" s="45"/>
      <c r="R221" s="45"/>
      <c r="S221" s="45"/>
      <c r="T221" s="45"/>
      <c r="U221" s="45"/>
      <c r="V221" s="45"/>
      <c r="W221" s="45"/>
      <c r="X221" s="45"/>
      <c r="Y221" s="45"/>
    </row>
    <row r="222" spans="1:25">
      <c r="A222" s="45"/>
      <c r="B222" s="44"/>
      <c r="C222" s="45"/>
      <c r="D222" s="45"/>
      <c r="E222" s="45"/>
      <c r="F222" s="45"/>
      <c r="G222" s="45"/>
      <c r="H222" s="45"/>
      <c r="I222" s="45"/>
      <c r="J222" s="45"/>
      <c r="K222" s="45"/>
      <c r="L222" s="45"/>
      <c r="M222" s="45"/>
      <c r="N222" s="45"/>
      <c r="O222" s="45"/>
      <c r="P222" s="45"/>
      <c r="Q222" s="45"/>
      <c r="R222" s="45"/>
      <c r="S222" s="45"/>
      <c r="T222" s="45"/>
      <c r="U222" s="45"/>
      <c r="V222" s="45"/>
      <c r="W222" s="45"/>
      <c r="X222" s="45"/>
      <c r="Y222" s="45"/>
    </row>
    <row r="223" spans="1:25">
      <c r="A223" s="45"/>
      <c r="B223" s="44"/>
      <c r="C223" s="45"/>
      <c r="D223" s="45"/>
      <c r="E223" s="45"/>
      <c r="F223" s="45"/>
      <c r="G223" s="45"/>
      <c r="H223" s="45"/>
      <c r="I223" s="45"/>
      <c r="J223" s="45"/>
      <c r="K223" s="45"/>
      <c r="L223" s="45"/>
      <c r="M223" s="45"/>
      <c r="N223" s="45"/>
      <c r="O223" s="45"/>
      <c r="P223" s="45"/>
      <c r="Q223" s="45"/>
      <c r="R223" s="45"/>
      <c r="S223" s="45"/>
      <c r="T223" s="45"/>
      <c r="U223" s="45"/>
      <c r="V223" s="45"/>
      <c r="W223" s="45"/>
      <c r="X223" s="45"/>
      <c r="Y223" s="45"/>
    </row>
    <row r="224" spans="1:25">
      <c r="A224" s="45"/>
      <c r="B224" s="44"/>
      <c r="C224" s="45"/>
      <c r="D224" s="45"/>
      <c r="E224" s="45"/>
      <c r="F224" s="45"/>
      <c r="G224" s="45"/>
      <c r="H224" s="45"/>
      <c r="I224" s="45"/>
      <c r="J224" s="45"/>
      <c r="K224" s="45"/>
      <c r="L224" s="45"/>
      <c r="M224" s="45"/>
      <c r="N224" s="45"/>
      <c r="O224" s="45"/>
      <c r="P224" s="45"/>
      <c r="Q224" s="45"/>
      <c r="R224" s="45"/>
      <c r="S224" s="45"/>
      <c r="T224" s="45"/>
      <c r="U224" s="45"/>
      <c r="V224" s="45"/>
      <c r="W224" s="45"/>
      <c r="X224" s="45"/>
      <c r="Y224" s="45"/>
    </row>
    <row r="225" spans="1:25">
      <c r="A225" s="45"/>
      <c r="B225" s="44"/>
      <c r="C225" s="45"/>
      <c r="D225" s="45"/>
      <c r="E225" s="45"/>
      <c r="F225" s="45"/>
      <c r="G225" s="45"/>
      <c r="H225" s="45"/>
      <c r="I225" s="45"/>
      <c r="J225" s="45"/>
      <c r="K225" s="45"/>
      <c r="L225" s="45"/>
      <c r="M225" s="45"/>
      <c r="N225" s="45"/>
      <c r="O225" s="45"/>
      <c r="P225" s="45"/>
      <c r="Q225" s="45"/>
      <c r="R225" s="45"/>
      <c r="S225" s="45"/>
      <c r="T225" s="45"/>
      <c r="U225" s="45"/>
      <c r="V225" s="45"/>
      <c r="W225" s="45"/>
      <c r="X225" s="45"/>
      <c r="Y225" s="45"/>
    </row>
    <row r="226" spans="1:25">
      <c r="A226" s="45"/>
      <c r="B226" s="44"/>
      <c r="C226" s="45"/>
      <c r="D226" s="45"/>
      <c r="E226" s="45"/>
      <c r="F226" s="45"/>
      <c r="G226" s="45"/>
      <c r="H226" s="45"/>
      <c r="I226" s="45"/>
      <c r="J226" s="45"/>
      <c r="K226" s="45"/>
      <c r="L226" s="45"/>
      <c r="M226" s="45"/>
      <c r="N226" s="45"/>
      <c r="O226" s="45"/>
      <c r="P226" s="45"/>
      <c r="Q226" s="45"/>
      <c r="R226" s="45"/>
      <c r="S226" s="45"/>
      <c r="T226" s="45"/>
      <c r="U226" s="45"/>
      <c r="V226" s="45"/>
      <c r="W226" s="45"/>
      <c r="X226" s="45"/>
      <c r="Y226" s="45"/>
    </row>
    <row r="227" spans="1:25">
      <c r="A227" s="45"/>
      <c r="B227" s="44"/>
      <c r="C227" s="45"/>
      <c r="D227" s="45"/>
      <c r="E227" s="45"/>
      <c r="F227" s="45"/>
      <c r="G227" s="45"/>
      <c r="H227" s="45"/>
      <c r="I227" s="45"/>
      <c r="J227" s="45"/>
      <c r="K227" s="45"/>
      <c r="L227" s="45"/>
      <c r="M227" s="45"/>
      <c r="N227" s="45"/>
      <c r="O227" s="45"/>
      <c r="P227" s="45"/>
      <c r="Q227" s="45"/>
      <c r="R227" s="45"/>
      <c r="S227" s="45"/>
      <c r="T227" s="45"/>
      <c r="U227" s="45"/>
      <c r="V227" s="45"/>
      <c r="W227" s="45"/>
      <c r="X227" s="45"/>
      <c r="Y227" s="45"/>
    </row>
    <row r="228" spans="1:25">
      <c r="A228" s="45"/>
      <c r="B228" s="44"/>
      <c r="C228" s="45"/>
      <c r="D228" s="45"/>
      <c r="E228" s="45"/>
      <c r="F228" s="45"/>
      <c r="G228" s="45"/>
      <c r="H228" s="45"/>
      <c r="I228" s="45"/>
      <c r="J228" s="45"/>
      <c r="K228" s="45"/>
      <c r="L228" s="45"/>
      <c r="M228" s="45"/>
      <c r="N228" s="45"/>
      <c r="O228" s="45"/>
      <c r="P228" s="45"/>
      <c r="Q228" s="45"/>
      <c r="R228" s="45"/>
      <c r="S228" s="45"/>
      <c r="T228" s="45"/>
      <c r="U228" s="45"/>
      <c r="V228" s="45"/>
      <c r="W228" s="45"/>
      <c r="X228" s="45"/>
      <c r="Y228" s="45"/>
    </row>
    <row r="229" spans="1:25">
      <c r="A229" s="45"/>
      <c r="B229" s="44"/>
      <c r="C229" s="45"/>
      <c r="D229" s="45"/>
      <c r="E229" s="45"/>
      <c r="F229" s="45"/>
      <c r="G229" s="45"/>
      <c r="H229" s="45"/>
      <c r="I229" s="45"/>
      <c r="J229" s="45"/>
      <c r="K229" s="45"/>
      <c r="L229" s="45"/>
      <c r="M229" s="45"/>
      <c r="N229" s="45"/>
      <c r="O229" s="45"/>
      <c r="P229" s="45"/>
      <c r="Q229" s="45"/>
      <c r="R229" s="45"/>
      <c r="S229" s="45"/>
      <c r="T229" s="45"/>
      <c r="U229" s="45"/>
      <c r="V229" s="45"/>
      <c r="W229" s="45"/>
      <c r="X229" s="45"/>
      <c r="Y229" s="45"/>
    </row>
    <row r="230" spans="1:25">
      <c r="A230" s="45"/>
      <c r="B230" s="44"/>
      <c r="C230" s="45"/>
      <c r="D230" s="45"/>
      <c r="E230" s="45"/>
      <c r="F230" s="45"/>
      <c r="G230" s="45"/>
      <c r="H230" s="45"/>
      <c r="I230" s="45"/>
      <c r="J230" s="45"/>
      <c r="K230" s="45"/>
      <c r="L230" s="45"/>
      <c r="M230" s="45"/>
      <c r="N230" s="45"/>
      <c r="O230" s="45"/>
      <c r="P230" s="45"/>
      <c r="Q230" s="45"/>
      <c r="R230" s="45"/>
      <c r="S230" s="45"/>
      <c r="T230" s="45"/>
      <c r="U230" s="45"/>
      <c r="V230" s="45"/>
      <c r="W230" s="45"/>
      <c r="X230" s="45"/>
      <c r="Y230" s="45"/>
    </row>
    <row r="231" spans="1:25">
      <c r="A231" s="45"/>
      <c r="B231" s="44"/>
      <c r="C231" s="45"/>
      <c r="D231" s="45"/>
      <c r="E231" s="45"/>
      <c r="F231" s="45"/>
      <c r="G231" s="45"/>
      <c r="H231" s="45"/>
      <c r="I231" s="45"/>
      <c r="J231" s="45"/>
      <c r="K231" s="45"/>
      <c r="L231" s="45"/>
      <c r="M231" s="45"/>
      <c r="N231" s="45"/>
      <c r="O231" s="45"/>
      <c r="P231" s="45"/>
      <c r="Q231" s="45"/>
      <c r="R231" s="45"/>
      <c r="S231" s="45"/>
      <c r="T231" s="45"/>
      <c r="U231" s="45"/>
      <c r="V231" s="45"/>
      <c r="W231" s="45"/>
      <c r="X231" s="45"/>
      <c r="Y231" s="45"/>
    </row>
    <row r="232" spans="1:25">
      <c r="A232" s="45"/>
      <c r="B232" s="44"/>
      <c r="C232" s="45"/>
      <c r="D232" s="45"/>
      <c r="E232" s="45"/>
      <c r="F232" s="45"/>
      <c r="G232" s="45"/>
      <c r="H232" s="45"/>
      <c r="I232" s="45"/>
      <c r="J232" s="45"/>
      <c r="K232" s="45"/>
      <c r="L232" s="45"/>
      <c r="M232" s="45"/>
      <c r="N232" s="45"/>
      <c r="O232" s="45"/>
      <c r="P232" s="45"/>
      <c r="Q232" s="45"/>
      <c r="R232" s="45"/>
      <c r="S232" s="45"/>
      <c r="T232" s="45"/>
      <c r="U232" s="45"/>
      <c r="V232" s="45"/>
      <c r="W232" s="45"/>
      <c r="X232" s="45"/>
      <c r="Y232" s="45"/>
    </row>
    <row r="233" spans="1:25">
      <c r="A233" s="45"/>
      <c r="B233" s="44"/>
      <c r="C233" s="45"/>
      <c r="D233" s="45"/>
      <c r="E233" s="45"/>
      <c r="F233" s="45"/>
      <c r="G233" s="45"/>
      <c r="H233" s="45"/>
      <c r="I233" s="45"/>
      <c r="J233" s="45"/>
      <c r="K233" s="45"/>
      <c r="L233" s="45"/>
      <c r="M233" s="45"/>
      <c r="N233" s="45"/>
      <c r="O233" s="45"/>
      <c r="P233" s="45"/>
      <c r="Q233" s="45"/>
      <c r="R233" s="45"/>
      <c r="S233" s="45"/>
      <c r="T233" s="45"/>
      <c r="U233" s="45"/>
      <c r="V233" s="45"/>
      <c r="W233" s="45"/>
      <c r="X233" s="45"/>
      <c r="Y233" s="45"/>
    </row>
    <row r="234" spans="1:25">
      <c r="A234" s="45"/>
      <c r="B234" s="44"/>
      <c r="C234" s="45"/>
      <c r="D234" s="45"/>
      <c r="E234" s="45"/>
      <c r="F234" s="45"/>
      <c r="G234" s="45"/>
      <c r="H234" s="45"/>
      <c r="I234" s="45"/>
      <c r="J234" s="45"/>
      <c r="K234" s="45"/>
      <c r="L234" s="45"/>
      <c r="M234" s="45"/>
      <c r="N234" s="45"/>
      <c r="O234" s="45"/>
      <c r="P234" s="45"/>
      <c r="Q234" s="45"/>
      <c r="R234" s="45"/>
      <c r="S234" s="45"/>
      <c r="T234" s="45"/>
      <c r="U234" s="45"/>
      <c r="V234" s="45"/>
      <c r="W234" s="45"/>
      <c r="X234" s="45"/>
      <c r="Y234" s="45"/>
    </row>
    <row r="235" spans="1:25">
      <c r="A235" s="45"/>
      <c r="B235" s="44"/>
      <c r="C235" s="45"/>
      <c r="D235" s="45"/>
      <c r="E235" s="45"/>
      <c r="F235" s="45"/>
      <c r="G235" s="45"/>
      <c r="H235" s="45"/>
      <c r="I235" s="45"/>
      <c r="J235" s="45"/>
      <c r="K235" s="45"/>
      <c r="L235" s="45"/>
      <c r="M235" s="45"/>
      <c r="N235" s="45"/>
      <c r="O235" s="45"/>
      <c r="P235" s="45"/>
      <c r="Q235" s="45"/>
      <c r="R235" s="45"/>
      <c r="S235" s="45"/>
      <c r="T235" s="45"/>
      <c r="U235" s="45"/>
      <c r="V235" s="45"/>
      <c r="W235" s="45"/>
      <c r="X235" s="45"/>
      <c r="Y235" s="45"/>
    </row>
    <row r="236" spans="1:25">
      <c r="A236" s="45"/>
      <c r="B236" s="44"/>
      <c r="C236" s="45"/>
      <c r="D236" s="45"/>
      <c r="E236" s="45"/>
      <c r="F236" s="45"/>
      <c r="G236" s="45"/>
      <c r="H236" s="45"/>
      <c r="I236" s="45"/>
      <c r="J236" s="45"/>
      <c r="K236" s="45"/>
      <c r="L236" s="45"/>
      <c r="M236" s="45"/>
      <c r="N236" s="45"/>
      <c r="O236" s="45"/>
      <c r="P236" s="45"/>
      <c r="Q236" s="45"/>
      <c r="R236" s="45"/>
      <c r="S236" s="45"/>
      <c r="T236" s="45"/>
      <c r="U236" s="45"/>
      <c r="V236" s="45"/>
      <c r="W236" s="45"/>
      <c r="X236" s="45"/>
      <c r="Y236" s="45"/>
    </row>
    <row r="237" spans="1:25">
      <c r="A237" s="45"/>
      <c r="B237" s="44"/>
      <c r="C237" s="45"/>
      <c r="D237" s="45"/>
      <c r="E237" s="45"/>
      <c r="F237" s="45"/>
      <c r="G237" s="45"/>
      <c r="H237" s="45"/>
      <c r="I237" s="45"/>
      <c r="J237" s="45"/>
      <c r="K237" s="45"/>
      <c r="L237" s="45"/>
      <c r="M237" s="45"/>
      <c r="N237" s="45"/>
      <c r="O237" s="45"/>
      <c r="P237" s="45"/>
      <c r="Q237" s="45"/>
      <c r="R237" s="45"/>
      <c r="S237" s="45"/>
      <c r="T237" s="45"/>
      <c r="U237" s="45"/>
      <c r="V237" s="45"/>
      <c r="W237" s="45"/>
      <c r="X237" s="45"/>
      <c r="Y237" s="45"/>
    </row>
    <row r="238" spans="1:25">
      <c r="A238" s="45"/>
      <c r="B238" s="44"/>
      <c r="C238" s="45"/>
      <c r="D238" s="45"/>
      <c r="E238" s="45"/>
      <c r="F238" s="45"/>
      <c r="G238" s="45"/>
      <c r="H238" s="45"/>
      <c r="I238" s="45"/>
      <c r="J238" s="45"/>
      <c r="K238" s="45"/>
      <c r="L238" s="45"/>
      <c r="M238" s="45"/>
      <c r="N238" s="45"/>
      <c r="O238" s="45"/>
      <c r="P238" s="45"/>
      <c r="Q238" s="45"/>
      <c r="R238" s="45"/>
      <c r="S238" s="45"/>
      <c r="T238" s="45"/>
      <c r="U238" s="45"/>
      <c r="V238" s="45"/>
      <c r="W238" s="45"/>
      <c r="X238" s="45"/>
      <c r="Y238" s="45"/>
    </row>
    <row r="239" spans="1:25">
      <c r="A239" s="45"/>
      <c r="B239" s="44"/>
      <c r="C239" s="45"/>
      <c r="D239" s="45"/>
      <c r="E239" s="45"/>
      <c r="F239" s="45"/>
      <c r="G239" s="45"/>
      <c r="H239" s="45"/>
      <c r="I239" s="45"/>
      <c r="J239" s="45"/>
      <c r="K239" s="45"/>
      <c r="L239" s="45"/>
      <c r="M239" s="45"/>
      <c r="N239" s="45"/>
      <c r="O239" s="45"/>
      <c r="P239" s="45"/>
      <c r="Q239" s="45"/>
      <c r="R239" s="45"/>
      <c r="S239" s="45"/>
      <c r="T239" s="45"/>
      <c r="U239" s="45"/>
      <c r="V239" s="45"/>
      <c r="W239" s="45"/>
      <c r="X239" s="45"/>
      <c r="Y239" s="45"/>
    </row>
    <row r="240" spans="1:25">
      <c r="A240" s="45"/>
      <c r="B240" s="44"/>
      <c r="C240" s="45"/>
      <c r="D240" s="45"/>
      <c r="E240" s="45"/>
      <c r="F240" s="45"/>
      <c r="G240" s="45"/>
      <c r="H240" s="45"/>
      <c r="I240" s="45"/>
      <c r="J240" s="45"/>
      <c r="K240" s="45"/>
      <c r="L240" s="45"/>
      <c r="M240" s="45"/>
      <c r="N240" s="45"/>
      <c r="O240" s="45"/>
      <c r="P240" s="45"/>
      <c r="Q240" s="45"/>
      <c r="R240" s="45"/>
      <c r="S240" s="45"/>
      <c r="T240" s="45"/>
      <c r="U240" s="45"/>
      <c r="V240" s="45"/>
      <c r="W240" s="45"/>
      <c r="X240" s="45"/>
      <c r="Y240" s="45"/>
    </row>
    <row r="241" spans="1:25">
      <c r="A241" s="45"/>
      <c r="B241" s="44"/>
      <c r="C241" s="45"/>
      <c r="D241" s="45"/>
      <c r="E241" s="45"/>
      <c r="F241" s="45"/>
      <c r="G241" s="45"/>
      <c r="H241" s="45"/>
      <c r="I241" s="45"/>
      <c r="J241" s="45"/>
      <c r="K241" s="45"/>
      <c r="L241" s="45"/>
      <c r="M241" s="45"/>
      <c r="N241" s="45"/>
      <c r="O241" s="45"/>
      <c r="P241" s="45"/>
      <c r="Q241" s="45"/>
      <c r="R241" s="45"/>
      <c r="S241" s="45"/>
      <c r="T241" s="45"/>
      <c r="U241" s="45"/>
      <c r="V241" s="45"/>
      <c r="W241" s="45"/>
      <c r="X241" s="45"/>
      <c r="Y241" s="45"/>
    </row>
    <row r="242" spans="1:25">
      <c r="A242" s="45"/>
      <c r="B242" s="44"/>
      <c r="C242" s="45"/>
      <c r="D242" s="45"/>
      <c r="E242" s="45"/>
      <c r="F242" s="45"/>
      <c r="G242" s="45"/>
      <c r="H242" s="45"/>
      <c r="I242" s="45"/>
      <c r="J242" s="45"/>
      <c r="K242" s="45"/>
      <c r="L242" s="45"/>
      <c r="M242" s="45"/>
      <c r="N242" s="45"/>
      <c r="O242" s="45"/>
      <c r="P242" s="45"/>
      <c r="Q242" s="45"/>
      <c r="R242" s="45"/>
      <c r="S242" s="45"/>
      <c r="T242" s="45"/>
      <c r="U242" s="45"/>
      <c r="V242" s="45"/>
      <c r="W242" s="45"/>
      <c r="X242" s="45"/>
      <c r="Y242" s="45"/>
    </row>
    <row r="243" spans="1:25">
      <c r="A243" s="45"/>
      <c r="B243" s="44"/>
      <c r="C243" s="45"/>
      <c r="D243" s="45"/>
      <c r="E243" s="45"/>
      <c r="F243" s="45"/>
      <c r="G243" s="45"/>
      <c r="H243" s="45"/>
      <c r="I243" s="45"/>
      <c r="J243" s="45"/>
      <c r="K243" s="45"/>
      <c r="L243" s="45"/>
      <c r="M243" s="45"/>
      <c r="N243" s="45"/>
      <c r="O243" s="45"/>
      <c r="P243" s="45"/>
      <c r="Q243" s="45"/>
      <c r="R243" s="45"/>
      <c r="S243" s="45"/>
      <c r="T243" s="45"/>
      <c r="U243" s="45"/>
      <c r="V243" s="45"/>
      <c r="W243" s="45"/>
      <c r="X243" s="45"/>
      <c r="Y243" s="45"/>
    </row>
    <row r="244" spans="1:25">
      <c r="A244" s="45"/>
      <c r="B244" s="44"/>
      <c r="C244" s="45"/>
      <c r="D244" s="45"/>
      <c r="E244" s="45"/>
      <c r="F244" s="45"/>
      <c r="G244" s="45"/>
      <c r="H244" s="45"/>
      <c r="I244" s="45"/>
      <c r="J244" s="45"/>
      <c r="K244" s="45"/>
      <c r="L244" s="45"/>
      <c r="M244" s="45"/>
      <c r="N244" s="45"/>
      <c r="O244" s="45"/>
      <c r="P244" s="45"/>
      <c r="Q244" s="45"/>
      <c r="R244" s="45"/>
      <c r="S244" s="45"/>
      <c r="T244" s="45"/>
      <c r="U244" s="45"/>
      <c r="V244" s="45"/>
      <c r="W244" s="45"/>
      <c r="X244" s="45"/>
      <c r="Y244" s="45"/>
    </row>
    <row r="245" spans="1:25">
      <c r="A245" s="45"/>
      <c r="B245" s="44"/>
      <c r="C245" s="45"/>
      <c r="D245" s="45"/>
      <c r="E245" s="45"/>
      <c r="F245" s="45"/>
      <c r="G245" s="45"/>
      <c r="H245" s="45"/>
      <c r="I245" s="45"/>
      <c r="J245" s="45"/>
      <c r="K245" s="45"/>
      <c r="L245" s="45"/>
      <c r="M245" s="45"/>
      <c r="N245" s="45"/>
      <c r="O245" s="45"/>
      <c r="P245" s="45"/>
      <c r="Q245" s="45"/>
      <c r="R245" s="45"/>
      <c r="S245" s="45"/>
      <c r="T245" s="45"/>
      <c r="U245" s="45"/>
      <c r="V245" s="45"/>
      <c r="W245" s="45"/>
      <c r="X245" s="45"/>
      <c r="Y245" s="45"/>
    </row>
    <row r="246" spans="1:25">
      <c r="A246" s="45"/>
      <c r="B246" s="44"/>
      <c r="C246" s="45"/>
      <c r="D246" s="45"/>
      <c r="E246" s="45"/>
      <c r="F246" s="45"/>
      <c r="G246" s="45"/>
      <c r="H246" s="45"/>
      <c r="I246" s="45"/>
      <c r="J246" s="45"/>
      <c r="K246" s="45"/>
      <c r="L246" s="45"/>
      <c r="M246" s="45"/>
      <c r="N246" s="45"/>
      <c r="O246" s="45"/>
      <c r="P246" s="45"/>
      <c r="Q246" s="45"/>
      <c r="R246" s="45"/>
      <c r="S246" s="45"/>
      <c r="T246" s="45"/>
      <c r="U246" s="45"/>
      <c r="V246" s="45"/>
      <c r="W246" s="45"/>
      <c r="X246" s="45"/>
      <c r="Y246" s="45"/>
    </row>
    <row r="247" spans="1:25">
      <c r="A247" s="45"/>
      <c r="B247" s="44"/>
      <c r="C247" s="45"/>
      <c r="D247" s="45"/>
      <c r="E247" s="45"/>
      <c r="F247" s="45"/>
      <c r="G247" s="45"/>
      <c r="H247" s="45"/>
      <c r="I247" s="45"/>
      <c r="J247" s="45"/>
      <c r="K247" s="45"/>
      <c r="L247" s="45"/>
      <c r="M247" s="45"/>
      <c r="N247" s="45"/>
      <c r="O247" s="45"/>
      <c r="P247" s="45"/>
      <c r="Q247" s="45"/>
      <c r="R247" s="45"/>
      <c r="S247" s="45"/>
      <c r="T247" s="45"/>
      <c r="U247" s="45"/>
      <c r="V247" s="45"/>
      <c r="W247" s="45"/>
      <c r="X247" s="45"/>
      <c r="Y247" s="45"/>
    </row>
    <row r="248" spans="1:25">
      <c r="A248" s="45"/>
      <c r="B248" s="44"/>
      <c r="C248" s="45"/>
      <c r="D248" s="45"/>
      <c r="E248" s="45"/>
      <c r="F248" s="45"/>
      <c r="G248" s="45"/>
      <c r="H248" s="45"/>
      <c r="I248" s="45"/>
      <c r="J248" s="45"/>
      <c r="K248" s="45"/>
      <c r="L248" s="45"/>
      <c r="M248" s="45"/>
      <c r="N248" s="45"/>
      <c r="O248" s="45"/>
      <c r="P248" s="45"/>
      <c r="Q248" s="45"/>
      <c r="R248" s="45"/>
      <c r="S248" s="45"/>
      <c r="T248" s="45"/>
      <c r="U248" s="45"/>
      <c r="V248" s="45"/>
      <c r="W248" s="45"/>
      <c r="X248" s="45"/>
      <c r="Y248" s="45"/>
    </row>
    <row r="249" spans="1:25">
      <c r="A249" s="45"/>
      <c r="B249" s="44"/>
      <c r="C249" s="45"/>
      <c r="D249" s="45"/>
      <c r="E249" s="45"/>
      <c r="F249" s="45"/>
      <c r="G249" s="45"/>
      <c r="H249" s="45"/>
      <c r="I249" s="45"/>
      <c r="J249" s="45"/>
      <c r="K249" s="45"/>
      <c r="L249" s="45"/>
      <c r="M249" s="45"/>
      <c r="N249" s="45"/>
      <c r="O249" s="45"/>
      <c r="P249" s="45"/>
      <c r="Q249" s="45"/>
      <c r="R249" s="45"/>
      <c r="S249" s="45"/>
      <c r="T249" s="45"/>
      <c r="U249" s="45"/>
      <c r="V249" s="45"/>
      <c r="W249" s="45"/>
      <c r="X249" s="45"/>
      <c r="Y249" s="45"/>
    </row>
    <row r="250" spans="1:25">
      <c r="A250" s="45"/>
      <c r="B250" s="44"/>
      <c r="C250" s="45"/>
      <c r="D250" s="45"/>
      <c r="E250" s="45"/>
      <c r="F250" s="45"/>
      <c r="G250" s="45"/>
      <c r="H250" s="45"/>
      <c r="I250" s="45"/>
      <c r="J250" s="45"/>
      <c r="K250" s="45"/>
      <c r="L250" s="45"/>
      <c r="M250" s="45"/>
      <c r="N250" s="45"/>
      <c r="O250" s="45"/>
      <c r="P250" s="45"/>
      <c r="Q250" s="45"/>
      <c r="R250" s="45"/>
      <c r="S250" s="45"/>
      <c r="T250" s="45"/>
      <c r="U250" s="45"/>
      <c r="V250" s="45"/>
      <c r="W250" s="45"/>
      <c r="X250" s="45"/>
      <c r="Y250" s="45"/>
    </row>
    <row r="251" spans="1:25">
      <c r="A251" s="45"/>
      <c r="B251" s="44"/>
      <c r="C251" s="45"/>
      <c r="D251" s="45"/>
      <c r="E251" s="45"/>
      <c r="F251" s="45"/>
      <c r="G251" s="45"/>
      <c r="H251" s="45"/>
      <c r="I251" s="45"/>
      <c r="J251" s="45"/>
      <c r="K251" s="45"/>
      <c r="L251" s="45"/>
      <c r="M251" s="45"/>
      <c r="N251" s="45"/>
      <c r="O251" s="45"/>
      <c r="P251" s="45"/>
      <c r="Q251" s="45"/>
      <c r="R251" s="45"/>
      <c r="S251" s="45"/>
      <c r="T251" s="45"/>
      <c r="U251" s="45"/>
      <c r="V251" s="45"/>
      <c r="W251" s="45"/>
      <c r="X251" s="45"/>
      <c r="Y251" s="45"/>
    </row>
    <row r="252" spans="1:25">
      <c r="A252" s="45"/>
      <c r="B252" s="44"/>
      <c r="C252" s="45"/>
      <c r="D252" s="45"/>
      <c r="E252" s="45"/>
      <c r="F252" s="45"/>
      <c r="G252" s="45"/>
      <c r="H252" s="45"/>
      <c r="I252" s="45"/>
      <c r="J252" s="45"/>
      <c r="K252" s="45"/>
      <c r="L252" s="45"/>
      <c r="M252" s="45"/>
      <c r="N252" s="45"/>
      <c r="O252" s="45"/>
      <c r="P252" s="45"/>
      <c r="Q252" s="45"/>
      <c r="R252" s="45"/>
      <c r="S252" s="45"/>
      <c r="T252" s="45"/>
      <c r="U252" s="45"/>
      <c r="V252" s="45"/>
      <c r="W252" s="45"/>
      <c r="X252" s="45"/>
      <c r="Y252" s="45"/>
    </row>
    <row r="253" spans="1:25">
      <c r="A253" s="45"/>
      <c r="B253" s="44"/>
      <c r="C253" s="45"/>
      <c r="D253" s="45"/>
      <c r="E253" s="45"/>
      <c r="F253" s="45"/>
      <c r="G253" s="45"/>
      <c r="H253" s="45"/>
      <c r="I253" s="45"/>
      <c r="J253" s="45"/>
      <c r="K253" s="45"/>
      <c r="L253" s="45"/>
      <c r="M253" s="45"/>
      <c r="N253" s="45"/>
      <c r="O253" s="45"/>
      <c r="P253" s="45"/>
      <c r="Q253" s="45"/>
      <c r="R253" s="45"/>
      <c r="S253" s="45"/>
      <c r="T253" s="45"/>
      <c r="U253" s="45"/>
      <c r="V253" s="45"/>
      <c r="W253" s="45"/>
      <c r="X253" s="45"/>
      <c r="Y253" s="45"/>
    </row>
    <row r="254" spans="1:25">
      <c r="A254" s="45"/>
      <c r="B254" s="44"/>
      <c r="C254" s="45"/>
      <c r="D254" s="45"/>
      <c r="E254" s="45"/>
      <c r="F254" s="45"/>
      <c r="G254" s="45"/>
      <c r="H254" s="45"/>
      <c r="I254" s="45"/>
      <c r="J254" s="45"/>
      <c r="K254" s="45"/>
      <c r="L254" s="45"/>
      <c r="M254" s="45"/>
      <c r="N254" s="45"/>
      <c r="O254" s="45"/>
      <c r="P254" s="45"/>
      <c r="Q254" s="45"/>
      <c r="R254" s="45"/>
      <c r="S254" s="45"/>
      <c r="T254" s="45"/>
      <c r="U254" s="45"/>
      <c r="V254" s="45"/>
      <c r="W254" s="45"/>
      <c r="X254" s="45"/>
      <c r="Y254" s="45"/>
    </row>
    <row r="255" spans="1:25">
      <c r="A255" s="45"/>
      <c r="B255" s="44"/>
      <c r="C255" s="45"/>
      <c r="D255" s="45"/>
      <c r="E255" s="45"/>
      <c r="F255" s="45"/>
      <c r="G255" s="45"/>
      <c r="H255" s="45"/>
      <c r="I255" s="45"/>
      <c r="J255" s="45"/>
      <c r="K255" s="45"/>
      <c r="L255" s="45"/>
      <c r="M255" s="45"/>
      <c r="N255" s="45"/>
      <c r="O255" s="45"/>
      <c r="P255" s="45"/>
      <c r="Q255" s="45"/>
      <c r="R255" s="45"/>
      <c r="S255" s="45"/>
      <c r="T255" s="45"/>
      <c r="U255" s="45"/>
      <c r="V255" s="45"/>
      <c r="W255" s="45"/>
      <c r="X255" s="45"/>
      <c r="Y255" s="45"/>
    </row>
    <row r="256" spans="1:25">
      <c r="A256" s="45"/>
      <c r="B256" s="44"/>
      <c r="C256" s="45"/>
      <c r="D256" s="45"/>
      <c r="E256" s="45"/>
      <c r="F256" s="45"/>
      <c r="G256" s="45"/>
      <c r="H256" s="45"/>
      <c r="I256" s="45"/>
      <c r="J256" s="45"/>
      <c r="K256" s="45"/>
      <c r="L256" s="45"/>
      <c r="M256" s="45"/>
      <c r="N256" s="45"/>
      <c r="O256" s="45"/>
      <c r="P256" s="45"/>
      <c r="Q256" s="45"/>
      <c r="R256" s="45"/>
      <c r="S256" s="45"/>
      <c r="T256" s="45"/>
      <c r="U256" s="45"/>
      <c r="V256" s="45"/>
      <c r="W256" s="45"/>
      <c r="X256" s="45"/>
      <c r="Y256" s="45"/>
    </row>
    <row r="257" spans="1:25">
      <c r="A257" s="45"/>
      <c r="B257" s="44"/>
      <c r="C257" s="45"/>
      <c r="D257" s="45"/>
      <c r="E257" s="45"/>
      <c r="F257" s="45"/>
      <c r="G257" s="45"/>
      <c r="H257" s="45"/>
      <c r="I257" s="45"/>
      <c r="J257" s="45"/>
      <c r="K257" s="45"/>
      <c r="L257" s="45"/>
      <c r="M257" s="45"/>
      <c r="N257" s="45"/>
      <c r="O257" s="45"/>
      <c r="P257" s="45"/>
      <c r="Q257" s="45"/>
      <c r="R257" s="45"/>
      <c r="S257" s="45"/>
      <c r="T257" s="45"/>
      <c r="U257" s="45"/>
      <c r="V257" s="45"/>
      <c r="W257" s="45"/>
      <c r="X257" s="45"/>
      <c r="Y257" s="45"/>
    </row>
    <row r="258" spans="1:25">
      <c r="A258" s="45"/>
      <c r="B258" s="44"/>
      <c r="C258" s="45"/>
      <c r="D258" s="45"/>
      <c r="E258" s="45"/>
      <c r="F258" s="45"/>
      <c r="G258" s="45"/>
      <c r="H258" s="45"/>
      <c r="I258" s="45"/>
      <c r="J258" s="45"/>
      <c r="K258" s="45"/>
      <c r="L258" s="45"/>
      <c r="M258" s="45"/>
      <c r="N258" s="45"/>
      <c r="O258" s="45"/>
      <c r="P258" s="45"/>
      <c r="Q258" s="45"/>
      <c r="R258" s="45"/>
      <c r="S258" s="45"/>
      <c r="T258" s="45"/>
      <c r="U258" s="45"/>
      <c r="V258" s="45"/>
      <c r="W258" s="45"/>
      <c r="X258" s="45"/>
      <c r="Y258" s="45"/>
    </row>
    <row r="259" spans="1:25">
      <c r="A259" s="45"/>
      <c r="B259" s="44"/>
      <c r="C259" s="45"/>
      <c r="D259" s="45"/>
      <c r="E259" s="45"/>
      <c r="F259" s="45"/>
      <c r="G259" s="45"/>
      <c r="H259" s="45"/>
      <c r="I259" s="45"/>
      <c r="J259" s="45"/>
      <c r="K259" s="45"/>
      <c r="L259" s="45"/>
      <c r="M259" s="45"/>
      <c r="N259" s="45"/>
      <c r="O259" s="45"/>
      <c r="P259" s="45"/>
      <c r="Q259" s="45"/>
      <c r="R259" s="45"/>
      <c r="S259" s="45"/>
      <c r="T259" s="45"/>
      <c r="U259" s="45"/>
      <c r="V259" s="45"/>
      <c r="W259" s="45"/>
      <c r="X259" s="45"/>
      <c r="Y259" s="45"/>
    </row>
    <row r="260" spans="1:25">
      <c r="A260" s="45"/>
      <c r="B260" s="44"/>
      <c r="C260" s="45"/>
      <c r="D260" s="45"/>
      <c r="E260" s="45"/>
      <c r="F260" s="45"/>
      <c r="G260" s="45"/>
      <c r="H260" s="45"/>
      <c r="I260" s="45"/>
      <c r="J260" s="45"/>
      <c r="K260" s="45"/>
      <c r="L260" s="45"/>
      <c r="M260" s="45"/>
      <c r="N260" s="45"/>
      <c r="O260" s="45"/>
      <c r="P260" s="45"/>
      <c r="Q260" s="45"/>
      <c r="R260" s="45"/>
      <c r="S260" s="45"/>
      <c r="T260" s="45"/>
      <c r="U260" s="45"/>
      <c r="V260" s="45"/>
      <c r="W260" s="45"/>
      <c r="X260" s="45"/>
      <c r="Y260" s="45"/>
    </row>
    <row r="261" spans="1:25">
      <c r="A261" s="45"/>
      <c r="B261" s="44"/>
      <c r="C261" s="45"/>
      <c r="D261" s="45"/>
      <c r="E261" s="45"/>
      <c r="F261" s="45"/>
      <c r="G261" s="45"/>
      <c r="H261" s="45"/>
      <c r="I261" s="45"/>
      <c r="J261" s="45"/>
      <c r="K261" s="45"/>
      <c r="L261" s="45"/>
      <c r="M261" s="45"/>
      <c r="N261" s="45"/>
      <c r="O261" s="45"/>
      <c r="P261" s="45"/>
      <c r="Q261" s="45"/>
      <c r="R261" s="45"/>
      <c r="S261" s="45"/>
      <c r="T261" s="45"/>
      <c r="U261" s="45"/>
      <c r="V261" s="45"/>
      <c r="W261" s="45"/>
      <c r="X261" s="45"/>
      <c r="Y261" s="45"/>
    </row>
    <row r="262" spans="1:25">
      <c r="A262" s="45"/>
      <c r="B262" s="44"/>
      <c r="C262" s="45"/>
      <c r="D262" s="45"/>
      <c r="E262" s="45"/>
      <c r="F262" s="45"/>
      <c r="G262" s="45"/>
      <c r="H262" s="45"/>
      <c r="I262" s="45"/>
      <c r="J262" s="45"/>
      <c r="K262" s="45"/>
      <c r="L262" s="45"/>
      <c r="M262" s="45"/>
      <c r="N262" s="45"/>
      <c r="O262" s="45"/>
      <c r="P262" s="45"/>
      <c r="Q262" s="45"/>
      <c r="R262" s="45"/>
      <c r="S262" s="45"/>
      <c r="T262" s="45"/>
      <c r="U262" s="45"/>
      <c r="V262" s="45"/>
      <c r="W262" s="45"/>
      <c r="X262" s="45"/>
      <c r="Y262" s="45"/>
    </row>
    <row r="263" spans="1:25">
      <c r="A263" s="45"/>
      <c r="B263" s="44"/>
      <c r="C263" s="45"/>
      <c r="D263" s="45"/>
      <c r="E263" s="45"/>
      <c r="F263" s="45"/>
      <c r="G263" s="45"/>
      <c r="H263" s="45"/>
      <c r="I263" s="45"/>
      <c r="J263" s="45"/>
      <c r="K263" s="45"/>
      <c r="L263" s="45"/>
      <c r="M263" s="45"/>
      <c r="N263" s="45"/>
      <c r="O263" s="45"/>
      <c r="P263" s="45"/>
      <c r="Q263" s="45"/>
      <c r="R263" s="45"/>
      <c r="S263" s="45"/>
      <c r="T263" s="45"/>
      <c r="U263" s="45"/>
      <c r="V263" s="45"/>
      <c r="W263" s="45"/>
      <c r="X263" s="45"/>
      <c r="Y263" s="45"/>
    </row>
    <row r="264" spans="1:25">
      <c r="A264" s="45"/>
      <c r="B264" s="44"/>
      <c r="C264" s="45"/>
      <c r="D264" s="45"/>
      <c r="E264" s="45"/>
      <c r="F264" s="45"/>
      <c r="G264" s="45"/>
      <c r="H264" s="45"/>
      <c r="I264" s="45"/>
      <c r="J264" s="45"/>
      <c r="K264" s="45"/>
      <c r="L264" s="45"/>
      <c r="M264" s="45"/>
      <c r="N264" s="45"/>
      <c r="O264" s="45"/>
      <c r="P264" s="45"/>
      <c r="Q264" s="45"/>
      <c r="R264" s="45"/>
      <c r="S264" s="45"/>
      <c r="T264" s="45"/>
      <c r="U264" s="45"/>
      <c r="V264" s="45"/>
      <c r="W264" s="45"/>
      <c r="X264" s="45"/>
      <c r="Y264" s="45"/>
    </row>
    <row r="265" spans="1:25">
      <c r="A265" s="45"/>
      <c r="B265" s="44"/>
      <c r="C265" s="45"/>
      <c r="D265" s="45"/>
      <c r="E265" s="45"/>
      <c r="F265" s="45"/>
      <c r="G265" s="45"/>
      <c r="H265" s="45"/>
      <c r="I265" s="45"/>
      <c r="J265" s="45"/>
      <c r="K265" s="45"/>
      <c r="L265" s="45"/>
      <c r="M265" s="45"/>
      <c r="N265" s="45"/>
      <c r="O265" s="45"/>
      <c r="P265" s="45"/>
      <c r="Q265" s="45"/>
      <c r="R265" s="45"/>
      <c r="S265" s="45"/>
      <c r="T265" s="45"/>
      <c r="U265" s="45"/>
      <c r="V265" s="45"/>
      <c r="W265" s="45"/>
      <c r="X265" s="45"/>
      <c r="Y265" s="45"/>
    </row>
    <row r="266" spans="1:25">
      <c r="A266" s="45"/>
      <c r="B266" s="44"/>
      <c r="C266" s="45"/>
      <c r="D266" s="45"/>
      <c r="E266" s="45"/>
      <c r="F266" s="45"/>
      <c r="G266" s="45"/>
      <c r="H266" s="45"/>
      <c r="I266" s="45"/>
      <c r="J266" s="45"/>
      <c r="K266" s="45"/>
      <c r="L266" s="45"/>
      <c r="M266" s="45"/>
      <c r="N266" s="45"/>
      <c r="O266" s="45"/>
      <c r="P266" s="45"/>
      <c r="Q266" s="45"/>
      <c r="R266" s="45"/>
      <c r="S266" s="45"/>
      <c r="T266" s="45"/>
      <c r="U266" s="45"/>
      <c r="V266" s="45"/>
      <c r="W266" s="45"/>
      <c r="X266" s="45"/>
      <c r="Y266" s="45"/>
    </row>
    <row r="267" spans="1:25">
      <c r="A267" s="45"/>
      <c r="B267" s="44"/>
      <c r="C267" s="45"/>
      <c r="D267" s="45"/>
      <c r="E267" s="45"/>
      <c r="F267" s="45"/>
      <c r="G267" s="45"/>
      <c r="H267" s="45"/>
      <c r="I267" s="45"/>
      <c r="J267" s="45"/>
      <c r="K267" s="45"/>
      <c r="L267" s="45"/>
      <c r="M267" s="45"/>
      <c r="N267" s="45"/>
      <c r="O267" s="45"/>
      <c r="P267" s="45"/>
      <c r="Q267" s="45"/>
      <c r="R267" s="45"/>
      <c r="S267" s="45"/>
      <c r="T267" s="45"/>
      <c r="U267" s="45"/>
      <c r="V267" s="45"/>
      <c r="W267" s="45"/>
      <c r="X267" s="45"/>
      <c r="Y267" s="45"/>
    </row>
    <row r="268" spans="1:25">
      <c r="A268" s="45"/>
      <c r="B268" s="44"/>
      <c r="C268" s="45"/>
      <c r="D268" s="45"/>
      <c r="E268" s="45"/>
      <c r="F268" s="45"/>
      <c r="G268" s="45"/>
      <c r="H268" s="45"/>
      <c r="I268" s="45"/>
      <c r="J268" s="45"/>
      <c r="K268" s="45"/>
      <c r="L268" s="45"/>
      <c r="M268" s="45"/>
      <c r="N268" s="45"/>
      <c r="O268" s="45"/>
      <c r="P268" s="45"/>
      <c r="Q268" s="45"/>
      <c r="R268" s="45"/>
      <c r="S268" s="45"/>
      <c r="T268" s="45"/>
      <c r="U268" s="45"/>
      <c r="V268" s="45"/>
      <c r="W268" s="45"/>
      <c r="X268" s="45"/>
      <c r="Y268" s="45"/>
    </row>
    <row r="269" spans="1:25">
      <c r="A269" s="45"/>
      <c r="B269" s="44"/>
      <c r="C269" s="45"/>
      <c r="D269" s="45"/>
      <c r="E269" s="45"/>
      <c r="F269" s="45"/>
      <c r="G269" s="45"/>
      <c r="H269" s="45"/>
      <c r="I269" s="45"/>
      <c r="J269" s="45"/>
      <c r="K269" s="45"/>
      <c r="L269" s="45"/>
      <c r="M269" s="45"/>
      <c r="N269" s="45"/>
      <c r="O269" s="45"/>
      <c r="P269" s="45"/>
      <c r="Q269" s="45"/>
      <c r="R269" s="45"/>
      <c r="S269" s="45"/>
      <c r="T269" s="45"/>
      <c r="U269" s="45"/>
      <c r="V269" s="45"/>
      <c r="W269" s="45"/>
      <c r="X269" s="45"/>
      <c r="Y269" s="45"/>
    </row>
    <row r="270" spans="1:25">
      <c r="A270" s="45"/>
      <c r="B270" s="44"/>
      <c r="C270" s="45"/>
      <c r="D270" s="45"/>
      <c r="E270" s="45"/>
      <c r="F270" s="45"/>
      <c r="G270" s="45"/>
      <c r="H270" s="45"/>
      <c r="I270" s="45"/>
      <c r="J270" s="45"/>
      <c r="K270" s="45"/>
      <c r="L270" s="45"/>
      <c r="M270" s="45"/>
      <c r="N270" s="45"/>
      <c r="O270" s="45"/>
      <c r="P270" s="45"/>
      <c r="Q270" s="45"/>
      <c r="R270" s="45"/>
      <c r="S270" s="45"/>
      <c r="T270" s="45"/>
      <c r="U270" s="45"/>
      <c r="V270" s="45"/>
      <c r="W270" s="45"/>
      <c r="X270" s="45"/>
      <c r="Y270" s="45"/>
    </row>
    <row r="271" spans="1:25">
      <c r="A271" s="45"/>
      <c r="B271" s="44"/>
      <c r="C271" s="45"/>
      <c r="D271" s="45"/>
      <c r="E271" s="45"/>
      <c r="F271" s="45"/>
      <c r="G271" s="45"/>
      <c r="H271" s="45"/>
      <c r="I271" s="45"/>
      <c r="J271" s="45"/>
      <c r="K271" s="45"/>
      <c r="L271" s="45"/>
      <c r="M271" s="45"/>
      <c r="N271" s="45"/>
      <c r="O271" s="45"/>
      <c r="P271" s="45"/>
      <c r="Q271" s="45"/>
      <c r="R271" s="45"/>
      <c r="S271" s="45"/>
      <c r="T271" s="45"/>
      <c r="U271" s="45"/>
      <c r="V271" s="45"/>
      <c r="W271" s="45"/>
      <c r="X271" s="45"/>
      <c r="Y271" s="45"/>
    </row>
    <row r="272" spans="1:25">
      <c r="A272" s="45"/>
      <c r="B272" s="44"/>
      <c r="C272" s="45"/>
      <c r="D272" s="45"/>
      <c r="E272" s="45"/>
      <c r="F272" s="45"/>
      <c r="G272" s="45"/>
      <c r="H272" s="45"/>
      <c r="I272" s="45"/>
      <c r="J272" s="45"/>
      <c r="K272" s="45"/>
      <c r="L272" s="45"/>
      <c r="M272" s="45"/>
      <c r="N272" s="45"/>
      <c r="O272" s="45"/>
      <c r="P272" s="45"/>
      <c r="Q272" s="45"/>
      <c r="R272" s="45"/>
      <c r="S272" s="45"/>
      <c r="T272" s="45"/>
      <c r="U272" s="45"/>
      <c r="V272" s="45"/>
      <c r="W272" s="45"/>
      <c r="X272" s="45"/>
      <c r="Y272" s="45"/>
    </row>
    <row r="273" spans="1:25">
      <c r="A273" s="45"/>
      <c r="B273" s="44"/>
      <c r="C273" s="45"/>
      <c r="D273" s="45"/>
      <c r="E273" s="45"/>
      <c r="F273" s="45"/>
      <c r="G273" s="45"/>
      <c r="H273" s="45"/>
      <c r="I273" s="45"/>
      <c r="J273" s="45"/>
      <c r="K273" s="45"/>
      <c r="L273" s="45"/>
      <c r="M273" s="45"/>
      <c r="N273" s="45"/>
      <c r="O273" s="45"/>
      <c r="P273" s="45"/>
      <c r="Q273" s="45"/>
      <c r="R273" s="45"/>
      <c r="S273" s="45"/>
      <c r="T273" s="45"/>
      <c r="U273" s="45"/>
      <c r="V273" s="45"/>
      <c r="W273" s="45"/>
      <c r="X273" s="45"/>
      <c r="Y273" s="45"/>
    </row>
    <row r="274" spans="1:25">
      <c r="A274" s="45"/>
      <c r="B274" s="44"/>
      <c r="C274" s="45"/>
      <c r="D274" s="45"/>
      <c r="E274" s="45"/>
      <c r="F274" s="45"/>
      <c r="G274" s="45"/>
      <c r="H274" s="45"/>
      <c r="I274" s="45"/>
      <c r="J274" s="45"/>
      <c r="K274" s="45"/>
      <c r="L274" s="45"/>
      <c r="M274" s="45"/>
      <c r="N274" s="45"/>
      <c r="O274" s="45"/>
      <c r="P274" s="45"/>
      <c r="Q274" s="45"/>
      <c r="R274" s="45"/>
      <c r="S274" s="45"/>
      <c r="T274" s="45"/>
      <c r="U274" s="45"/>
      <c r="V274" s="45"/>
      <c r="W274" s="45"/>
      <c r="X274" s="45"/>
      <c r="Y274" s="45"/>
    </row>
    <row r="275" spans="1:25">
      <c r="A275" s="45"/>
      <c r="B275" s="44"/>
      <c r="C275" s="45"/>
      <c r="D275" s="45"/>
      <c r="E275" s="45"/>
      <c r="F275" s="45"/>
      <c r="G275" s="45"/>
      <c r="H275" s="45"/>
      <c r="I275" s="45"/>
      <c r="J275" s="45"/>
      <c r="K275" s="45"/>
      <c r="L275" s="45"/>
      <c r="M275" s="45"/>
      <c r="N275" s="45"/>
      <c r="O275" s="45"/>
      <c r="P275" s="45"/>
      <c r="Q275" s="45"/>
      <c r="R275" s="45"/>
      <c r="S275" s="45"/>
      <c r="T275" s="45"/>
      <c r="U275" s="45"/>
      <c r="V275" s="45"/>
      <c r="W275" s="45"/>
      <c r="X275" s="45"/>
      <c r="Y275" s="45"/>
    </row>
    <row r="276" spans="1:25">
      <c r="A276" s="45"/>
      <c r="B276" s="44"/>
      <c r="C276" s="45"/>
      <c r="D276" s="45"/>
      <c r="E276" s="45"/>
      <c r="F276" s="45"/>
      <c r="G276" s="45"/>
      <c r="H276" s="45"/>
      <c r="I276" s="45"/>
      <c r="J276" s="45"/>
      <c r="K276" s="45"/>
      <c r="L276" s="45"/>
      <c r="M276" s="45"/>
      <c r="N276" s="45"/>
      <c r="O276" s="45"/>
      <c r="P276" s="45"/>
      <c r="Q276" s="45"/>
      <c r="R276" s="45"/>
      <c r="S276" s="45"/>
      <c r="T276" s="45"/>
      <c r="U276" s="45"/>
      <c r="V276" s="45"/>
      <c r="W276" s="45"/>
      <c r="X276" s="45"/>
      <c r="Y276" s="45"/>
    </row>
    <row r="277" spans="1:25">
      <c r="A277" s="45"/>
      <c r="B277" s="44"/>
      <c r="C277" s="45"/>
      <c r="D277" s="45"/>
      <c r="E277" s="45"/>
      <c r="F277" s="45"/>
      <c r="G277" s="45"/>
      <c r="H277" s="45"/>
      <c r="I277" s="45"/>
      <c r="J277" s="45"/>
      <c r="K277" s="45"/>
      <c r="L277" s="45"/>
      <c r="M277" s="45"/>
      <c r="N277" s="45"/>
      <c r="O277" s="45"/>
      <c r="P277" s="45"/>
      <c r="Q277" s="45"/>
      <c r="R277" s="45"/>
      <c r="S277" s="45"/>
      <c r="T277" s="45"/>
      <c r="U277" s="45"/>
      <c r="V277" s="45"/>
      <c r="W277" s="45"/>
      <c r="X277" s="45"/>
      <c r="Y277" s="45"/>
    </row>
    <row r="278" spans="1:25">
      <c r="A278" s="45"/>
      <c r="B278" s="44"/>
      <c r="C278" s="45"/>
      <c r="D278" s="45"/>
      <c r="E278" s="45"/>
      <c r="F278" s="45"/>
      <c r="G278" s="45"/>
      <c r="H278" s="45"/>
      <c r="I278" s="45"/>
      <c r="J278" s="45"/>
      <c r="K278" s="45"/>
      <c r="L278" s="45"/>
      <c r="M278" s="45"/>
      <c r="N278" s="45"/>
      <c r="O278" s="45"/>
      <c r="P278" s="45"/>
      <c r="Q278" s="45"/>
      <c r="R278" s="45"/>
      <c r="S278" s="45"/>
      <c r="T278" s="45"/>
      <c r="U278" s="45"/>
      <c r="V278" s="45"/>
      <c r="W278" s="45"/>
      <c r="X278" s="45"/>
      <c r="Y278" s="45"/>
    </row>
    <row r="279" spans="1:25">
      <c r="A279" s="45"/>
      <c r="B279" s="44"/>
      <c r="C279" s="45"/>
      <c r="D279" s="45"/>
      <c r="E279" s="45"/>
      <c r="F279" s="45"/>
      <c r="G279" s="45"/>
      <c r="H279" s="45"/>
      <c r="I279" s="45"/>
      <c r="J279" s="45"/>
      <c r="K279" s="45"/>
      <c r="L279" s="45"/>
      <c r="M279" s="45"/>
      <c r="N279" s="45"/>
      <c r="O279" s="45"/>
      <c r="P279" s="45"/>
      <c r="Q279" s="45"/>
      <c r="R279" s="45"/>
      <c r="S279" s="45"/>
      <c r="T279" s="45"/>
      <c r="U279" s="45"/>
      <c r="V279" s="45"/>
      <c r="W279" s="45"/>
      <c r="X279" s="45"/>
      <c r="Y279" s="45"/>
    </row>
    <row r="280" spans="1:25">
      <c r="A280" s="45"/>
      <c r="B280" s="44"/>
      <c r="C280" s="45"/>
      <c r="D280" s="45"/>
      <c r="E280" s="45"/>
      <c r="F280" s="45"/>
      <c r="G280" s="45"/>
      <c r="H280" s="45"/>
      <c r="I280" s="45"/>
      <c r="J280" s="45"/>
      <c r="K280" s="45"/>
      <c r="L280" s="45"/>
      <c r="M280" s="45"/>
      <c r="N280" s="45"/>
      <c r="O280" s="45"/>
      <c r="P280" s="45"/>
      <c r="Q280" s="45"/>
      <c r="R280" s="45"/>
      <c r="S280" s="45"/>
      <c r="T280" s="45"/>
      <c r="U280" s="45"/>
      <c r="V280" s="45"/>
      <c r="W280" s="45"/>
      <c r="X280" s="45"/>
      <c r="Y280" s="45"/>
    </row>
    <row r="281" spans="1:25">
      <c r="A281" s="45"/>
      <c r="B281" s="44"/>
      <c r="C281" s="45"/>
      <c r="D281" s="45"/>
      <c r="E281" s="45"/>
      <c r="F281" s="45"/>
      <c r="G281" s="45"/>
      <c r="H281" s="45"/>
      <c r="I281" s="45"/>
      <c r="J281" s="45"/>
      <c r="K281" s="45"/>
      <c r="L281" s="45"/>
      <c r="M281" s="45"/>
      <c r="N281" s="45"/>
      <c r="O281" s="45"/>
      <c r="P281" s="45"/>
      <c r="Q281" s="45"/>
      <c r="R281" s="45"/>
      <c r="S281" s="45"/>
      <c r="T281" s="45"/>
      <c r="U281" s="45"/>
      <c r="V281" s="45"/>
      <c r="W281" s="45"/>
      <c r="X281" s="45"/>
      <c r="Y281" s="45"/>
    </row>
    <row r="282" spans="1:25">
      <c r="A282" s="45"/>
      <c r="B282" s="44"/>
      <c r="C282" s="45"/>
      <c r="D282" s="45"/>
      <c r="E282" s="45"/>
      <c r="F282" s="45"/>
      <c r="G282" s="45"/>
      <c r="H282" s="45"/>
      <c r="I282" s="45"/>
      <c r="J282" s="45"/>
      <c r="K282" s="45"/>
      <c r="L282" s="45"/>
      <c r="M282" s="45"/>
      <c r="N282" s="45"/>
      <c r="O282" s="45"/>
      <c r="P282" s="45"/>
      <c r="Q282" s="45"/>
      <c r="R282" s="45"/>
      <c r="S282" s="45"/>
      <c r="T282" s="45"/>
      <c r="U282" s="45"/>
      <c r="V282" s="45"/>
      <c r="W282" s="45"/>
      <c r="X282" s="45"/>
      <c r="Y282" s="45"/>
    </row>
    <row r="283" spans="1:25">
      <c r="A283" s="45"/>
      <c r="B283" s="44"/>
      <c r="C283" s="45"/>
      <c r="D283" s="45"/>
      <c r="E283" s="45"/>
      <c r="F283" s="45"/>
      <c r="G283" s="45"/>
      <c r="H283" s="45"/>
      <c r="I283" s="45"/>
      <c r="J283" s="45"/>
      <c r="K283" s="45"/>
      <c r="L283" s="45"/>
      <c r="M283" s="45"/>
      <c r="N283" s="45"/>
      <c r="O283" s="45"/>
      <c r="P283" s="45"/>
      <c r="Q283" s="45"/>
      <c r="R283" s="45"/>
      <c r="S283" s="45"/>
      <c r="T283" s="45"/>
      <c r="U283" s="45"/>
      <c r="V283" s="45"/>
      <c r="W283" s="45"/>
      <c r="X283" s="45"/>
      <c r="Y283" s="45"/>
    </row>
    <row r="284" spans="1:25">
      <c r="A284" s="45"/>
      <c r="B284" s="44"/>
      <c r="C284" s="45"/>
      <c r="D284" s="45"/>
      <c r="E284" s="45"/>
      <c r="F284" s="45"/>
      <c r="G284" s="45"/>
      <c r="H284" s="45"/>
      <c r="I284" s="45"/>
      <c r="J284" s="45"/>
      <c r="K284" s="45"/>
      <c r="L284" s="45"/>
      <c r="M284" s="45"/>
      <c r="N284" s="45"/>
      <c r="O284" s="45"/>
      <c r="P284" s="45"/>
      <c r="Q284" s="45"/>
      <c r="R284" s="45"/>
      <c r="S284" s="45"/>
      <c r="T284" s="45"/>
      <c r="U284" s="45"/>
      <c r="V284" s="45"/>
      <c r="W284" s="45"/>
      <c r="X284" s="45"/>
      <c r="Y284" s="45"/>
    </row>
    <row r="285" spans="1:25">
      <c r="A285" s="45"/>
      <c r="B285" s="44"/>
      <c r="C285" s="45"/>
      <c r="D285" s="45"/>
      <c r="E285" s="45"/>
      <c r="F285" s="45"/>
      <c r="G285" s="45"/>
      <c r="H285" s="45"/>
      <c r="I285" s="45"/>
      <c r="J285" s="45"/>
      <c r="K285" s="45"/>
      <c r="L285" s="45"/>
      <c r="M285" s="45"/>
      <c r="N285" s="45"/>
      <c r="O285" s="45"/>
      <c r="P285" s="45"/>
      <c r="Q285" s="45"/>
      <c r="R285" s="45"/>
      <c r="S285" s="45"/>
      <c r="T285" s="45"/>
      <c r="U285" s="45"/>
      <c r="V285" s="45"/>
      <c r="W285" s="45"/>
      <c r="X285" s="45"/>
      <c r="Y285" s="45"/>
    </row>
    <row r="286" spans="1:25">
      <c r="A286" s="45"/>
      <c r="B286" s="44"/>
      <c r="C286" s="45"/>
      <c r="D286" s="45"/>
      <c r="E286" s="45"/>
      <c r="F286" s="45"/>
      <c r="G286" s="45"/>
      <c r="H286" s="45"/>
      <c r="I286" s="45"/>
      <c r="J286" s="45"/>
      <c r="K286" s="45"/>
      <c r="L286" s="45"/>
      <c r="M286" s="45"/>
      <c r="N286" s="45"/>
      <c r="O286" s="45"/>
      <c r="P286" s="45"/>
      <c r="Q286" s="45"/>
      <c r="R286" s="45"/>
      <c r="S286" s="45"/>
      <c r="T286" s="45"/>
      <c r="U286" s="45"/>
      <c r="V286" s="45"/>
      <c r="W286" s="45"/>
      <c r="X286" s="45"/>
      <c r="Y286" s="45"/>
    </row>
    <row r="287" spans="1:25">
      <c r="A287" s="45"/>
      <c r="B287" s="44"/>
      <c r="C287" s="45"/>
      <c r="D287" s="45"/>
      <c r="E287" s="45"/>
      <c r="F287" s="45"/>
      <c r="G287" s="45"/>
      <c r="H287" s="45"/>
      <c r="I287" s="45"/>
      <c r="J287" s="45"/>
      <c r="K287" s="45"/>
      <c r="L287" s="45"/>
      <c r="M287" s="45"/>
      <c r="N287" s="45"/>
      <c r="O287" s="45"/>
      <c r="P287" s="45"/>
      <c r="Q287" s="45"/>
      <c r="R287" s="45"/>
      <c r="S287" s="45"/>
      <c r="T287" s="45"/>
      <c r="U287" s="45"/>
      <c r="V287" s="45"/>
      <c r="W287" s="45"/>
      <c r="X287" s="45"/>
      <c r="Y287" s="45"/>
    </row>
    <row r="288" spans="1:25">
      <c r="A288" s="45"/>
      <c r="B288" s="44"/>
      <c r="C288" s="45"/>
      <c r="D288" s="45"/>
      <c r="E288" s="45"/>
      <c r="F288" s="45"/>
      <c r="G288" s="45"/>
      <c r="H288" s="45"/>
      <c r="I288" s="45"/>
      <c r="J288" s="45"/>
      <c r="K288" s="45"/>
      <c r="L288" s="45"/>
      <c r="M288" s="45"/>
      <c r="N288" s="45"/>
      <c r="O288" s="45"/>
      <c r="P288" s="45"/>
      <c r="Q288" s="45"/>
      <c r="R288" s="45"/>
      <c r="S288" s="45"/>
      <c r="T288" s="45"/>
      <c r="U288" s="45"/>
      <c r="V288" s="45"/>
      <c r="W288" s="45"/>
      <c r="X288" s="45"/>
      <c r="Y288" s="45"/>
    </row>
    <row r="289" spans="1:25">
      <c r="A289" s="45"/>
      <c r="B289" s="44"/>
      <c r="C289" s="45"/>
      <c r="D289" s="45"/>
      <c r="E289" s="45"/>
      <c r="F289" s="45"/>
      <c r="G289" s="45"/>
      <c r="H289" s="45"/>
      <c r="I289" s="45"/>
      <c r="J289" s="45"/>
      <c r="K289" s="45"/>
      <c r="L289" s="45"/>
      <c r="M289" s="45"/>
      <c r="N289" s="45"/>
      <c r="O289" s="45"/>
      <c r="P289" s="45"/>
      <c r="Q289" s="45"/>
      <c r="R289" s="45"/>
      <c r="S289" s="45"/>
      <c r="T289" s="45"/>
      <c r="U289" s="45"/>
      <c r="V289" s="45"/>
      <c r="W289" s="45"/>
      <c r="X289" s="45"/>
      <c r="Y289" s="45"/>
    </row>
    <row r="290" spans="1:25">
      <c r="A290" s="45"/>
      <c r="B290" s="44"/>
      <c r="C290" s="45"/>
      <c r="D290" s="45"/>
      <c r="E290" s="45"/>
      <c r="F290" s="45"/>
      <c r="G290" s="45"/>
      <c r="H290" s="45"/>
      <c r="I290" s="45"/>
      <c r="J290" s="45"/>
      <c r="K290" s="45"/>
      <c r="L290" s="45"/>
      <c r="M290" s="45"/>
      <c r="N290" s="45"/>
      <c r="O290" s="45"/>
      <c r="P290" s="45"/>
      <c r="Q290" s="45"/>
      <c r="R290" s="45"/>
      <c r="S290" s="45"/>
      <c r="T290" s="45"/>
      <c r="U290" s="45"/>
      <c r="V290" s="45"/>
      <c r="W290" s="45"/>
      <c r="X290" s="45"/>
      <c r="Y290" s="45"/>
    </row>
    <row r="291" spans="1:25">
      <c r="A291" s="45"/>
      <c r="B291" s="44"/>
      <c r="C291" s="45"/>
      <c r="D291" s="45"/>
      <c r="E291" s="45"/>
      <c r="F291" s="45"/>
      <c r="G291" s="45"/>
      <c r="H291" s="45"/>
      <c r="I291" s="45"/>
      <c r="J291" s="45"/>
      <c r="K291" s="45"/>
      <c r="L291" s="45"/>
      <c r="M291" s="45"/>
      <c r="N291" s="45"/>
      <c r="O291" s="45"/>
      <c r="P291" s="45"/>
      <c r="Q291" s="45"/>
      <c r="R291" s="45"/>
      <c r="S291" s="45"/>
      <c r="T291" s="45"/>
      <c r="U291" s="45"/>
      <c r="V291" s="45"/>
      <c r="W291" s="45"/>
      <c r="X291" s="45"/>
      <c r="Y291" s="45"/>
    </row>
    <row r="292" spans="1:25">
      <c r="A292" s="45"/>
      <c r="B292" s="44"/>
      <c r="C292" s="45"/>
      <c r="D292" s="45"/>
      <c r="E292" s="45"/>
      <c r="F292" s="45"/>
      <c r="G292" s="45"/>
      <c r="H292" s="45"/>
      <c r="I292" s="45"/>
      <c r="J292" s="45"/>
      <c r="K292" s="45"/>
      <c r="L292" s="45"/>
      <c r="M292" s="45"/>
      <c r="N292" s="45"/>
      <c r="O292" s="45"/>
      <c r="P292" s="45"/>
      <c r="Q292" s="45"/>
      <c r="R292" s="45"/>
      <c r="S292" s="45"/>
      <c r="T292" s="45"/>
      <c r="U292" s="45"/>
      <c r="V292" s="45"/>
      <c r="W292" s="45"/>
      <c r="X292" s="45"/>
      <c r="Y292" s="45"/>
    </row>
    <row r="293" spans="1:25">
      <c r="A293" s="45"/>
      <c r="B293" s="44"/>
      <c r="C293" s="45"/>
      <c r="D293" s="45"/>
      <c r="E293" s="45"/>
      <c r="F293" s="45"/>
      <c r="G293" s="45"/>
      <c r="H293" s="45"/>
      <c r="I293" s="45"/>
      <c r="J293" s="45"/>
      <c r="K293" s="45"/>
      <c r="L293" s="45"/>
      <c r="M293" s="45"/>
      <c r="N293" s="45"/>
      <c r="O293" s="45"/>
      <c r="P293" s="45"/>
      <c r="Q293" s="45"/>
      <c r="R293" s="45"/>
      <c r="S293" s="45"/>
      <c r="T293" s="45"/>
      <c r="U293" s="45"/>
      <c r="V293" s="45"/>
      <c r="W293" s="45"/>
      <c r="X293" s="45"/>
      <c r="Y293" s="45"/>
    </row>
    <row r="294" spans="1:25">
      <c r="A294" s="45"/>
      <c r="B294" s="44"/>
      <c r="C294" s="45"/>
      <c r="D294" s="45"/>
      <c r="E294" s="45"/>
      <c r="F294" s="45"/>
      <c r="G294" s="45"/>
      <c r="H294" s="45"/>
      <c r="I294" s="45"/>
      <c r="J294" s="45"/>
      <c r="K294" s="45"/>
      <c r="L294" s="45"/>
      <c r="M294" s="45"/>
      <c r="N294" s="45"/>
      <c r="O294" s="45"/>
      <c r="P294" s="45"/>
      <c r="Q294" s="45"/>
      <c r="R294" s="45"/>
      <c r="S294" s="45"/>
      <c r="T294" s="45"/>
      <c r="U294" s="45"/>
      <c r="V294" s="45"/>
      <c r="W294" s="45"/>
      <c r="X294" s="45"/>
      <c r="Y294" s="45"/>
    </row>
    <row r="295" spans="1:25">
      <c r="A295" s="45"/>
      <c r="B295" s="44"/>
      <c r="C295" s="45"/>
      <c r="D295" s="45"/>
      <c r="E295" s="45"/>
      <c r="F295" s="45"/>
      <c r="G295" s="45"/>
      <c r="H295" s="45"/>
      <c r="I295" s="45"/>
      <c r="J295" s="45"/>
      <c r="K295" s="45"/>
      <c r="L295" s="45"/>
      <c r="M295" s="45"/>
      <c r="N295" s="45"/>
      <c r="O295" s="45"/>
      <c r="P295" s="45"/>
      <c r="Q295" s="45"/>
      <c r="R295" s="45"/>
      <c r="S295" s="45"/>
      <c r="T295" s="45"/>
      <c r="U295" s="45"/>
      <c r="V295" s="45"/>
      <c r="W295" s="45"/>
      <c r="X295" s="45"/>
      <c r="Y295" s="45"/>
    </row>
    <row r="296" spans="1:25">
      <c r="A296" s="45"/>
      <c r="B296" s="44"/>
      <c r="C296" s="45"/>
      <c r="D296" s="45"/>
      <c r="E296" s="45"/>
      <c r="F296" s="45"/>
      <c r="G296" s="45"/>
      <c r="H296" s="45"/>
      <c r="I296" s="45"/>
      <c r="J296" s="45"/>
      <c r="K296" s="45"/>
      <c r="L296" s="45"/>
      <c r="M296" s="45"/>
      <c r="N296" s="45"/>
      <c r="O296" s="45"/>
      <c r="P296" s="45"/>
      <c r="Q296" s="45"/>
      <c r="R296" s="45"/>
      <c r="S296" s="45"/>
      <c r="T296" s="45"/>
      <c r="U296" s="45"/>
      <c r="V296" s="45"/>
      <c r="W296" s="45"/>
      <c r="X296" s="45"/>
      <c r="Y296" s="45"/>
    </row>
    <row r="297" spans="1:25">
      <c r="A297" s="45"/>
      <c r="B297" s="44"/>
      <c r="C297" s="45"/>
      <c r="D297" s="45"/>
      <c r="E297" s="45"/>
      <c r="F297" s="45"/>
      <c r="G297" s="45"/>
      <c r="H297" s="45"/>
      <c r="I297" s="45"/>
      <c r="J297" s="45"/>
      <c r="K297" s="45"/>
      <c r="L297" s="45"/>
      <c r="M297" s="45"/>
      <c r="N297" s="45"/>
      <c r="O297" s="45"/>
      <c r="P297" s="45"/>
      <c r="Q297" s="45"/>
      <c r="R297" s="45"/>
      <c r="S297" s="45"/>
      <c r="T297" s="45"/>
      <c r="U297" s="45"/>
      <c r="V297" s="45"/>
      <c r="W297" s="45"/>
      <c r="X297" s="45"/>
      <c r="Y297" s="45"/>
    </row>
    <row r="298" spans="1:25">
      <c r="A298" s="45"/>
      <c r="B298" s="44"/>
      <c r="C298" s="45"/>
      <c r="D298" s="45"/>
      <c r="E298" s="45"/>
      <c r="F298" s="45"/>
      <c r="G298" s="45"/>
      <c r="H298" s="45"/>
      <c r="I298" s="45"/>
      <c r="J298" s="45"/>
      <c r="K298" s="45"/>
      <c r="L298" s="45"/>
      <c r="M298" s="45"/>
      <c r="N298" s="45"/>
      <c r="O298" s="45"/>
      <c r="P298" s="45"/>
      <c r="Q298" s="45"/>
      <c r="R298" s="45"/>
      <c r="S298" s="45"/>
      <c r="T298" s="45"/>
      <c r="U298" s="45"/>
      <c r="V298" s="45"/>
      <c r="W298" s="45"/>
      <c r="X298" s="45"/>
      <c r="Y298" s="45"/>
    </row>
    <row r="299" spans="1:25">
      <c r="A299" s="45"/>
      <c r="B299" s="44"/>
      <c r="C299" s="45"/>
      <c r="D299" s="45"/>
      <c r="E299" s="45"/>
      <c r="F299" s="45"/>
      <c r="G299" s="45"/>
      <c r="H299" s="45"/>
      <c r="I299" s="45"/>
      <c r="J299" s="45"/>
      <c r="K299" s="45"/>
      <c r="L299" s="45"/>
      <c r="M299" s="45"/>
      <c r="N299" s="45"/>
      <c r="O299" s="45"/>
      <c r="P299" s="45"/>
      <c r="Q299" s="45"/>
      <c r="R299" s="45"/>
      <c r="S299" s="45"/>
      <c r="T299" s="45"/>
      <c r="U299" s="45"/>
      <c r="V299" s="45"/>
      <c r="W299" s="45"/>
      <c r="X299" s="45"/>
      <c r="Y299" s="45"/>
    </row>
    <row r="300" spans="1:25">
      <c r="A300" s="45"/>
      <c r="B300" s="44"/>
      <c r="C300" s="45"/>
      <c r="D300" s="45"/>
      <c r="E300" s="45"/>
      <c r="F300" s="45"/>
      <c r="G300" s="45"/>
      <c r="H300" s="45"/>
      <c r="I300" s="45"/>
      <c r="J300" s="45"/>
      <c r="K300" s="45"/>
      <c r="L300" s="45"/>
      <c r="M300" s="45"/>
      <c r="N300" s="45"/>
      <c r="O300" s="45"/>
      <c r="P300" s="45"/>
      <c r="Q300" s="45"/>
      <c r="R300" s="45"/>
      <c r="S300" s="45"/>
      <c r="T300" s="45"/>
      <c r="U300" s="45"/>
      <c r="V300" s="45"/>
      <c r="W300" s="45"/>
      <c r="X300" s="45"/>
      <c r="Y300" s="45"/>
    </row>
    <row r="301" spans="1:25">
      <c r="A301" s="45"/>
      <c r="B301" s="44"/>
      <c r="C301" s="45"/>
      <c r="D301" s="45"/>
      <c r="E301" s="45"/>
      <c r="F301" s="45"/>
      <c r="G301" s="45"/>
      <c r="H301" s="45"/>
      <c r="I301" s="45"/>
      <c r="J301" s="45"/>
      <c r="K301" s="45"/>
      <c r="L301" s="45"/>
      <c r="M301" s="45"/>
      <c r="N301" s="45"/>
      <c r="O301" s="45"/>
      <c r="P301" s="45"/>
      <c r="Q301" s="45"/>
      <c r="R301" s="45"/>
      <c r="S301" s="45"/>
      <c r="T301" s="45"/>
      <c r="U301" s="45"/>
      <c r="V301" s="45"/>
      <c r="W301" s="45"/>
      <c r="X301" s="45"/>
      <c r="Y301" s="45"/>
    </row>
    <row r="302" spans="1:25">
      <c r="A302" s="45"/>
      <c r="B302" s="44"/>
      <c r="C302" s="45"/>
      <c r="D302" s="45"/>
      <c r="E302" s="45"/>
      <c r="F302" s="45"/>
      <c r="G302" s="45"/>
      <c r="H302" s="45"/>
      <c r="I302" s="45"/>
      <c r="J302" s="45"/>
      <c r="K302" s="45"/>
      <c r="L302" s="45"/>
      <c r="M302" s="45"/>
      <c r="N302" s="45"/>
      <c r="O302" s="45"/>
      <c r="P302" s="45"/>
      <c r="Q302" s="45"/>
      <c r="R302" s="45"/>
      <c r="S302" s="45"/>
      <c r="T302" s="45"/>
      <c r="U302" s="45"/>
      <c r="V302" s="45"/>
      <c r="W302" s="45"/>
      <c r="X302" s="45"/>
      <c r="Y302" s="45"/>
    </row>
    <row r="303" spans="1:25">
      <c r="A303" s="45"/>
      <c r="B303" s="44"/>
      <c r="C303" s="45"/>
      <c r="D303" s="45"/>
      <c r="E303" s="45"/>
      <c r="F303" s="45"/>
      <c r="G303" s="45"/>
      <c r="H303" s="45"/>
      <c r="I303" s="45"/>
      <c r="J303" s="45"/>
      <c r="K303" s="45"/>
      <c r="L303" s="45"/>
      <c r="M303" s="45"/>
      <c r="N303" s="45"/>
      <c r="O303" s="45"/>
      <c r="P303" s="45"/>
      <c r="Q303" s="45"/>
      <c r="R303" s="45"/>
      <c r="S303" s="45"/>
      <c r="T303" s="45"/>
      <c r="U303" s="45"/>
      <c r="V303" s="45"/>
      <c r="W303" s="45"/>
      <c r="X303" s="45"/>
      <c r="Y303" s="45"/>
    </row>
    <row r="304" spans="1:25">
      <c r="A304" s="45"/>
      <c r="B304" s="44"/>
      <c r="C304" s="45"/>
      <c r="D304" s="45"/>
      <c r="E304" s="45"/>
      <c r="F304" s="45"/>
      <c r="G304" s="45"/>
      <c r="H304" s="45"/>
      <c r="I304" s="45"/>
      <c r="J304" s="45"/>
      <c r="K304" s="45"/>
      <c r="L304" s="45"/>
      <c r="M304" s="45"/>
      <c r="N304" s="45"/>
      <c r="O304" s="45"/>
      <c r="P304" s="45"/>
      <c r="Q304" s="45"/>
      <c r="R304" s="45"/>
      <c r="S304" s="45"/>
      <c r="T304" s="45"/>
      <c r="U304" s="45"/>
      <c r="V304" s="45"/>
      <c r="W304" s="45"/>
      <c r="X304" s="45"/>
      <c r="Y304" s="45"/>
    </row>
    <row r="305" spans="1:25">
      <c r="A305" s="45"/>
      <c r="B305" s="44"/>
      <c r="C305" s="45"/>
      <c r="D305" s="45"/>
      <c r="E305" s="45"/>
      <c r="F305" s="45"/>
      <c r="G305" s="45"/>
      <c r="H305" s="45"/>
      <c r="I305" s="45"/>
      <c r="J305" s="45"/>
      <c r="K305" s="45"/>
      <c r="L305" s="45"/>
      <c r="M305" s="45"/>
      <c r="N305" s="45"/>
      <c r="O305" s="45"/>
      <c r="P305" s="45"/>
      <c r="Q305" s="45"/>
      <c r="R305" s="45"/>
      <c r="S305" s="45"/>
      <c r="T305" s="45"/>
      <c r="U305" s="45"/>
      <c r="V305" s="45"/>
      <c r="W305" s="45"/>
      <c r="X305" s="45"/>
      <c r="Y305" s="45"/>
    </row>
    <row r="306" spans="1:25">
      <c r="A306" s="45"/>
      <c r="B306" s="44"/>
      <c r="C306" s="45"/>
      <c r="D306" s="45"/>
      <c r="E306" s="45"/>
      <c r="F306" s="45"/>
      <c r="G306" s="45"/>
      <c r="H306" s="45"/>
      <c r="I306" s="45"/>
      <c r="J306" s="45"/>
      <c r="K306" s="45"/>
      <c r="L306" s="45"/>
      <c r="M306" s="45"/>
      <c r="N306" s="45"/>
      <c r="O306" s="45"/>
      <c r="P306" s="45"/>
      <c r="Q306" s="45"/>
      <c r="R306" s="45"/>
      <c r="S306" s="45"/>
      <c r="T306" s="45"/>
      <c r="U306" s="45"/>
      <c r="V306" s="45"/>
      <c r="W306" s="45"/>
      <c r="X306" s="45"/>
      <c r="Y306" s="45"/>
    </row>
    <row r="307" spans="1:25">
      <c r="A307" s="45"/>
      <c r="B307" s="44"/>
      <c r="C307" s="45"/>
      <c r="D307" s="45"/>
      <c r="E307" s="45"/>
      <c r="F307" s="45"/>
      <c r="G307" s="45"/>
      <c r="H307" s="45"/>
      <c r="I307" s="45"/>
      <c r="J307" s="45"/>
      <c r="K307" s="45"/>
      <c r="L307" s="45"/>
      <c r="M307" s="45"/>
      <c r="N307" s="45"/>
      <c r="O307" s="45"/>
      <c r="P307" s="45"/>
      <c r="Q307" s="45"/>
      <c r="R307" s="45"/>
      <c r="S307" s="45"/>
      <c r="T307" s="45"/>
      <c r="U307" s="45"/>
      <c r="V307" s="45"/>
      <c r="W307" s="45"/>
      <c r="X307" s="45"/>
      <c r="Y307" s="45"/>
    </row>
    <row r="308" spans="1:25">
      <c r="A308" s="45"/>
      <c r="B308" s="44"/>
      <c r="C308" s="45"/>
      <c r="D308" s="45"/>
      <c r="E308" s="45"/>
      <c r="F308" s="45"/>
      <c r="G308" s="45"/>
      <c r="H308" s="45"/>
      <c r="I308" s="45"/>
      <c r="J308" s="45"/>
      <c r="K308" s="45"/>
      <c r="L308" s="45"/>
      <c r="M308" s="45"/>
      <c r="N308" s="45"/>
      <c r="O308" s="45"/>
      <c r="P308" s="45"/>
      <c r="Q308" s="45"/>
      <c r="R308" s="45"/>
      <c r="S308" s="45"/>
      <c r="T308" s="45"/>
      <c r="U308" s="45"/>
      <c r="V308" s="45"/>
      <c r="W308" s="45"/>
      <c r="X308" s="45"/>
      <c r="Y308" s="45"/>
    </row>
    <row r="309" spans="1:25">
      <c r="A309" s="45"/>
      <c r="B309" s="44"/>
      <c r="C309" s="45"/>
      <c r="D309" s="45"/>
      <c r="E309" s="45"/>
      <c r="F309" s="45"/>
      <c r="G309" s="45"/>
      <c r="H309" s="45"/>
      <c r="I309" s="45"/>
      <c r="J309" s="45"/>
      <c r="K309" s="45"/>
      <c r="L309" s="45"/>
      <c r="M309" s="45"/>
      <c r="N309" s="45"/>
      <c r="O309" s="45"/>
      <c r="P309" s="45"/>
      <c r="Q309" s="45"/>
      <c r="R309" s="45"/>
      <c r="S309" s="45"/>
      <c r="T309" s="45"/>
      <c r="U309" s="45"/>
      <c r="V309" s="45"/>
      <c r="W309" s="45"/>
      <c r="X309" s="45"/>
      <c r="Y309" s="45"/>
    </row>
    <row r="310" spans="1:25">
      <c r="A310" s="45"/>
      <c r="B310" s="44"/>
      <c r="C310" s="45"/>
      <c r="D310" s="45"/>
      <c r="E310" s="45"/>
      <c r="F310" s="45"/>
      <c r="G310" s="45"/>
      <c r="H310" s="45"/>
      <c r="I310" s="45"/>
      <c r="J310" s="45"/>
      <c r="K310" s="45"/>
      <c r="L310" s="45"/>
      <c r="M310" s="45"/>
      <c r="N310" s="45"/>
      <c r="O310" s="45"/>
      <c r="P310" s="45"/>
      <c r="Q310" s="45"/>
      <c r="R310" s="45"/>
      <c r="S310" s="45"/>
      <c r="T310" s="45"/>
      <c r="U310" s="45"/>
      <c r="V310" s="45"/>
      <c r="W310" s="45"/>
      <c r="X310" s="45"/>
      <c r="Y310" s="45"/>
    </row>
    <row r="311" spans="1:25">
      <c r="A311" s="45"/>
      <c r="B311" s="44"/>
      <c r="C311" s="45"/>
      <c r="D311" s="45"/>
      <c r="E311" s="45"/>
      <c r="F311" s="45"/>
      <c r="G311" s="45"/>
      <c r="H311" s="45"/>
      <c r="I311" s="45"/>
      <c r="J311" s="45"/>
      <c r="K311" s="45"/>
      <c r="L311" s="45"/>
      <c r="M311" s="45"/>
      <c r="N311" s="45"/>
      <c r="O311" s="45"/>
      <c r="P311" s="45"/>
      <c r="Q311" s="45"/>
      <c r="R311" s="45"/>
      <c r="S311" s="45"/>
      <c r="T311" s="45"/>
      <c r="U311" s="45"/>
      <c r="V311" s="45"/>
      <c r="W311" s="45"/>
      <c r="X311" s="45"/>
      <c r="Y311" s="45"/>
    </row>
    <row r="312" spans="1:25">
      <c r="A312" s="45"/>
      <c r="B312" s="44"/>
      <c r="C312" s="45"/>
      <c r="D312" s="45"/>
      <c r="E312" s="45"/>
      <c r="F312" s="45"/>
      <c r="G312" s="45"/>
      <c r="H312" s="45"/>
      <c r="I312" s="45"/>
      <c r="J312" s="45"/>
      <c r="K312" s="45"/>
      <c r="L312" s="45"/>
      <c r="M312" s="45"/>
      <c r="N312" s="45"/>
      <c r="O312" s="45"/>
      <c r="P312" s="45"/>
      <c r="Q312" s="45"/>
      <c r="R312" s="45"/>
      <c r="S312" s="45"/>
      <c r="T312" s="45"/>
      <c r="U312" s="45"/>
      <c r="V312" s="45"/>
      <c r="W312" s="45"/>
      <c r="X312" s="45"/>
      <c r="Y312" s="45"/>
    </row>
    <row r="313" spans="1:25">
      <c r="A313" s="45"/>
      <c r="B313" s="44"/>
      <c r="C313" s="45"/>
      <c r="D313" s="45"/>
      <c r="E313" s="45"/>
      <c r="F313" s="45"/>
      <c r="G313" s="45"/>
      <c r="H313" s="45"/>
      <c r="I313" s="45"/>
      <c r="J313" s="45"/>
      <c r="K313" s="45"/>
      <c r="L313" s="45"/>
      <c r="M313" s="45"/>
      <c r="N313" s="45"/>
      <c r="O313" s="45"/>
      <c r="P313" s="45"/>
      <c r="Q313" s="45"/>
      <c r="R313" s="45"/>
      <c r="S313" s="45"/>
      <c r="T313" s="45"/>
      <c r="U313" s="45"/>
      <c r="V313" s="45"/>
      <c r="W313" s="45"/>
      <c r="X313" s="45"/>
      <c r="Y313" s="45"/>
    </row>
    <row r="314" spans="1:25">
      <c r="A314" s="45"/>
      <c r="B314" s="44"/>
      <c r="C314" s="45"/>
      <c r="D314" s="45"/>
      <c r="E314" s="45"/>
      <c r="F314" s="45"/>
      <c r="G314" s="45"/>
      <c r="H314" s="45"/>
      <c r="I314" s="45"/>
      <c r="J314" s="45"/>
      <c r="K314" s="45"/>
      <c r="L314" s="45"/>
      <c r="M314" s="45"/>
      <c r="N314" s="45"/>
      <c r="O314" s="45"/>
      <c r="P314" s="45"/>
      <c r="Q314" s="45"/>
      <c r="R314" s="45"/>
      <c r="S314" s="45"/>
      <c r="T314" s="45"/>
      <c r="U314" s="45"/>
      <c r="V314" s="45"/>
      <c r="W314" s="45"/>
      <c r="X314" s="45"/>
      <c r="Y314" s="45"/>
    </row>
    <row r="315" spans="1:25">
      <c r="A315" s="45"/>
      <c r="B315" s="44"/>
      <c r="C315" s="45"/>
      <c r="D315" s="45"/>
      <c r="E315" s="45"/>
      <c r="F315" s="45"/>
      <c r="G315" s="45"/>
      <c r="H315" s="45"/>
      <c r="I315" s="45"/>
      <c r="J315" s="45"/>
      <c r="K315" s="45"/>
      <c r="L315" s="45"/>
      <c r="M315" s="45"/>
      <c r="N315" s="45"/>
      <c r="O315" s="45"/>
      <c r="P315" s="45"/>
      <c r="Q315" s="45"/>
      <c r="R315" s="45"/>
      <c r="S315" s="45"/>
      <c r="T315" s="45"/>
      <c r="U315" s="45"/>
      <c r="V315" s="45"/>
      <c r="W315" s="45"/>
      <c r="X315" s="45"/>
      <c r="Y315" s="45"/>
    </row>
    <row r="316" spans="1:25">
      <c r="A316" s="45"/>
      <c r="B316" s="44"/>
      <c r="C316" s="45"/>
      <c r="D316" s="45"/>
      <c r="E316" s="45"/>
      <c r="F316" s="45"/>
      <c r="G316" s="45"/>
      <c r="H316" s="45"/>
      <c r="I316" s="45"/>
      <c r="J316" s="45"/>
      <c r="K316" s="45"/>
      <c r="L316" s="45"/>
      <c r="M316" s="45"/>
      <c r="N316" s="45"/>
      <c r="O316" s="45"/>
      <c r="P316" s="45"/>
      <c r="Q316" s="45"/>
      <c r="R316" s="45"/>
      <c r="S316" s="45"/>
      <c r="T316" s="45"/>
      <c r="U316" s="45"/>
      <c r="V316" s="45"/>
      <c r="W316" s="45"/>
      <c r="X316" s="45"/>
      <c r="Y316" s="45"/>
    </row>
    <row r="317" spans="1:25">
      <c r="A317" s="45"/>
      <c r="B317" s="44"/>
      <c r="C317" s="45"/>
      <c r="D317" s="45"/>
      <c r="E317" s="45"/>
      <c r="F317" s="45"/>
      <c r="G317" s="45"/>
      <c r="H317" s="45"/>
      <c r="I317" s="45"/>
      <c r="J317" s="45"/>
      <c r="K317" s="45"/>
      <c r="L317" s="45"/>
      <c r="M317" s="45"/>
      <c r="N317" s="45"/>
      <c r="O317" s="45"/>
      <c r="P317" s="45"/>
      <c r="Q317" s="45"/>
      <c r="R317" s="45"/>
      <c r="S317" s="45"/>
      <c r="T317" s="45"/>
      <c r="U317" s="45"/>
      <c r="V317" s="45"/>
      <c r="W317" s="45"/>
      <c r="X317" s="45"/>
      <c r="Y317" s="45"/>
    </row>
    <row r="318" spans="1:25">
      <c r="A318" s="45"/>
      <c r="B318" s="44"/>
      <c r="C318" s="45"/>
      <c r="D318" s="45"/>
      <c r="E318" s="45"/>
      <c r="F318" s="45"/>
      <c r="G318" s="45"/>
      <c r="H318" s="45"/>
      <c r="I318" s="45"/>
      <c r="J318" s="45"/>
      <c r="K318" s="45"/>
      <c r="L318" s="45"/>
      <c r="M318" s="45"/>
      <c r="N318" s="45"/>
      <c r="O318" s="45"/>
      <c r="P318" s="45"/>
      <c r="Q318" s="45"/>
      <c r="R318" s="45"/>
      <c r="S318" s="45"/>
      <c r="T318" s="45"/>
      <c r="U318" s="45"/>
      <c r="V318" s="45"/>
      <c r="W318" s="45"/>
      <c r="X318" s="45"/>
      <c r="Y318" s="45"/>
    </row>
    <row r="319" spans="1:25">
      <c r="A319" s="45"/>
      <c r="B319" s="44"/>
      <c r="C319" s="45"/>
      <c r="D319" s="45"/>
      <c r="E319" s="45"/>
      <c r="F319" s="45"/>
      <c r="G319" s="45"/>
      <c r="H319" s="45"/>
      <c r="I319" s="45"/>
      <c r="J319" s="45"/>
      <c r="K319" s="45"/>
      <c r="L319" s="45"/>
      <c r="M319" s="45"/>
      <c r="N319" s="45"/>
      <c r="O319" s="45"/>
      <c r="P319" s="45"/>
      <c r="Q319" s="45"/>
      <c r="R319" s="45"/>
      <c r="S319" s="45"/>
      <c r="T319" s="45"/>
      <c r="U319" s="45"/>
      <c r="V319" s="45"/>
      <c r="W319" s="45"/>
      <c r="X319" s="45"/>
      <c r="Y319" s="45"/>
    </row>
    <row r="320" spans="1:25">
      <c r="A320" s="45"/>
      <c r="B320" s="44"/>
      <c r="C320" s="45"/>
      <c r="D320" s="45"/>
      <c r="E320" s="45"/>
      <c r="F320" s="45"/>
      <c r="G320" s="45"/>
      <c r="H320" s="45"/>
      <c r="I320" s="45"/>
      <c r="J320" s="45"/>
      <c r="K320" s="45"/>
      <c r="L320" s="45"/>
      <c r="M320" s="45"/>
      <c r="N320" s="45"/>
      <c r="O320" s="45"/>
      <c r="P320" s="45"/>
      <c r="Q320" s="45"/>
      <c r="R320" s="45"/>
      <c r="S320" s="45"/>
      <c r="T320" s="45"/>
      <c r="U320" s="45"/>
      <c r="V320" s="45"/>
      <c r="W320" s="45"/>
      <c r="X320" s="45"/>
      <c r="Y320" s="45"/>
    </row>
    <row r="321" spans="1:25">
      <c r="A321" s="45"/>
      <c r="B321" s="44"/>
      <c r="C321" s="45"/>
      <c r="D321" s="45"/>
      <c r="E321" s="45"/>
      <c r="F321" s="45"/>
      <c r="G321" s="45"/>
      <c r="H321" s="45"/>
      <c r="I321" s="45"/>
      <c r="J321" s="45"/>
      <c r="K321" s="45"/>
      <c r="L321" s="45"/>
      <c r="M321" s="45"/>
      <c r="N321" s="45"/>
      <c r="O321" s="45"/>
      <c r="P321" s="45"/>
      <c r="Q321" s="45"/>
      <c r="R321" s="45"/>
      <c r="S321" s="45"/>
      <c r="T321" s="45"/>
      <c r="U321" s="45"/>
      <c r="V321" s="45"/>
      <c r="W321" s="45"/>
      <c r="X321" s="45"/>
      <c r="Y321" s="45"/>
    </row>
    <row r="322" spans="1:25">
      <c r="A322" s="45"/>
      <c r="B322" s="44"/>
      <c r="C322" s="45"/>
      <c r="D322" s="45"/>
      <c r="E322" s="45"/>
      <c r="F322" s="45"/>
      <c r="G322" s="45"/>
      <c r="H322" s="45"/>
      <c r="I322" s="45"/>
      <c r="J322" s="45"/>
      <c r="K322" s="45"/>
      <c r="L322" s="45"/>
      <c r="M322" s="45"/>
      <c r="N322" s="45"/>
      <c r="O322" s="45"/>
      <c r="P322" s="45"/>
      <c r="Q322" s="45"/>
      <c r="R322" s="45"/>
      <c r="S322" s="45"/>
      <c r="T322" s="45"/>
      <c r="U322" s="45"/>
      <c r="V322" s="45"/>
      <c r="W322" s="45"/>
      <c r="X322" s="45"/>
      <c r="Y322" s="45"/>
    </row>
    <row r="323" spans="1:25">
      <c r="A323" s="45"/>
      <c r="B323" s="44"/>
      <c r="C323" s="45"/>
      <c r="D323" s="45"/>
      <c r="E323" s="45"/>
      <c r="F323" s="45"/>
      <c r="G323" s="45"/>
      <c r="H323" s="45"/>
      <c r="I323" s="45"/>
      <c r="J323" s="45"/>
      <c r="K323" s="45"/>
      <c r="L323" s="45"/>
      <c r="M323" s="45"/>
      <c r="N323" s="45"/>
      <c r="O323" s="45"/>
      <c r="P323" s="45"/>
      <c r="Q323" s="45"/>
      <c r="R323" s="45"/>
      <c r="S323" s="45"/>
      <c r="T323" s="45"/>
      <c r="U323" s="45"/>
      <c r="V323" s="45"/>
      <c r="W323" s="45"/>
      <c r="X323" s="45"/>
      <c r="Y323" s="45"/>
    </row>
    <row r="324" spans="1:25">
      <c r="A324" s="45"/>
      <c r="B324" s="44"/>
      <c r="C324" s="45"/>
      <c r="D324" s="45"/>
      <c r="E324" s="45"/>
      <c r="F324" s="45"/>
      <c r="G324" s="45"/>
      <c r="H324" s="45"/>
      <c r="I324" s="45"/>
      <c r="J324" s="45"/>
      <c r="K324" s="45"/>
      <c r="L324" s="45"/>
      <c r="M324" s="45"/>
      <c r="N324" s="45"/>
      <c r="O324" s="45"/>
      <c r="P324" s="45"/>
      <c r="Q324" s="45"/>
      <c r="R324" s="45"/>
      <c r="S324" s="45"/>
      <c r="T324" s="45"/>
      <c r="U324" s="45"/>
      <c r="V324" s="45"/>
      <c r="W324" s="45"/>
      <c r="X324" s="45"/>
      <c r="Y324" s="45"/>
    </row>
    <row r="325" spans="1:25">
      <c r="A325" s="45"/>
      <c r="B325" s="44"/>
      <c r="C325" s="45"/>
      <c r="D325" s="45"/>
      <c r="E325" s="45"/>
      <c r="F325" s="45"/>
      <c r="G325" s="45"/>
      <c r="H325" s="45"/>
      <c r="I325" s="45"/>
      <c r="J325" s="45"/>
      <c r="K325" s="45"/>
      <c r="L325" s="45"/>
      <c r="M325" s="45"/>
      <c r="N325" s="45"/>
      <c r="O325" s="45"/>
      <c r="P325" s="45"/>
      <c r="Q325" s="45"/>
      <c r="R325" s="45"/>
      <c r="S325" s="45"/>
      <c r="T325" s="45"/>
      <c r="U325" s="45"/>
      <c r="V325" s="45"/>
      <c r="W325" s="45"/>
      <c r="X325" s="45"/>
      <c r="Y325" s="45"/>
    </row>
    <row r="326" spans="1:25">
      <c r="A326" s="45"/>
      <c r="B326" s="44"/>
      <c r="C326" s="45"/>
      <c r="D326" s="45"/>
      <c r="E326" s="45"/>
      <c r="F326" s="45"/>
      <c r="G326" s="45"/>
      <c r="H326" s="45"/>
      <c r="I326" s="45"/>
      <c r="J326" s="45"/>
      <c r="K326" s="45"/>
      <c r="L326" s="45"/>
      <c r="M326" s="45"/>
      <c r="N326" s="45"/>
      <c r="O326" s="45"/>
      <c r="P326" s="45"/>
      <c r="Q326" s="45"/>
      <c r="R326" s="45"/>
      <c r="S326" s="45"/>
      <c r="T326" s="45"/>
      <c r="U326" s="45"/>
      <c r="V326" s="45"/>
      <c r="W326" s="45"/>
      <c r="X326" s="45"/>
      <c r="Y326" s="45"/>
    </row>
    <row r="327" spans="1:25">
      <c r="A327" s="45"/>
      <c r="B327" s="44"/>
      <c r="C327" s="45"/>
      <c r="D327" s="45"/>
      <c r="E327" s="45"/>
      <c r="F327" s="45"/>
      <c r="G327" s="45"/>
      <c r="H327" s="45"/>
      <c r="I327" s="45"/>
      <c r="J327" s="45"/>
      <c r="K327" s="45"/>
      <c r="L327" s="45"/>
      <c r="M327" s="45"/>
      <c r="N327" s="45"/>
      <c r="O327" s="45"/>
      <c r="P327" s="45"/>
      <c r="Q327" s="45"/>
      <c r="R327" s="45"/>
      <c r="S327" s="45"/>
      <c r="T327" s="45"/>
      <c r="U327" s="45"/>
      <c r="V327" s="45"/>
      <c r="W327" s="45"/>
      <c r="X327" s="45"/>
      <c r="Y327" s="45"/>
    </row>
    <row r="328" spans="1:25">
      <c r="A328" s="45"/>
      <c r="B328" s="44"/>
      <c r="C328" s="45"/>
      <c r="D328" s="45"/>
      <c r="E328" s="45"/>
      <c r="F328" s="45"/>
      <c r="G328" s="45"/>
      <c r="H328" s="45"/>
      <c r="I328" s="45"/>
      <c r="J328" s="45"/>
      <c r="K328" s="45"/>
      <c r="L328" s="45"/>
      <c r="M328" s="45"/>
      <c r="N328" s="45"/>
      <c r="O328" s="45"/>
      <c r="P328" s="45"/>
      <c r="Q328" s="45"/>
      <c r="R328" s="45"/>
      <c r="S328" s="45"/>
      <c r="T328" s="45"/>
      <c r="U328" s="45"/>
      <c r="V328" s="45"/>
      <c r="W328" s="45"/>
      <c r="X328" s="45"/>
      <c r="Y328" s="45"/>
    </row>
    <row r="329" spans="1:25">
      <c r="A329" s="45"/>
      <c r="B329" s="44"/>
      <c r="C329" s="45"/>
      <c r="D329" s="45"/>
      <c r="E329" s="45"/>
      <c r="F329" s="45"/>
      <c r="G329" s="45"/>
      <c r="H329" s="45"/>
      <c r="I329" s="45"/>
      <c r="J329" s="45"/>
      <c r="K329" s="45"/>
      <c r="L329" s="45"/>
      <c r="M329" s="45"/>
      <c r="N329" s="45"/>
      <c r="O329" s="45"/>
      <c r="P329" s="45"/>
      <c r="Q329" s="45"/>
      <c r="R329" s="45"/>
      <c r="S329" s="45"/>
      <c r="T329" s="45"/>
      <c r="U329" s="45"/>
      <c r="V329" s="45"/>
      <c r="W329" s="45"/>
      <c r="X329" s="45"/>
      <c r="Y329" s="45"/>
    </row>
    <row r="330" spans="1:25">
      <c r="A330" s="45"/>
      <c r="B330" s="44"/>
      <c r="C330" s="45"/>
      <c r="D330" s="45"/>
      <c r="E330" s="45"/>
      <c r="F330" s="45"/>
      <c r="G330" s="45"/>
      <c r="H330" s="45"/>
      <c r="I330" s="45"/>
      <c r="J330" s="45"/>
      <c r="K330" s="45"/>
      <c r="L330" s="45"/>
      <c r="M330" s="45"/>
      <c r="N330" s="45"/>
      <c r="O330" s="45"/>
      <c r="P330" s="45"/>
      <c r="Q330" s="45"/>
      <c r="R330" s="45"/>
      <c r="S330" s="45"/>
      <c r="T330" s="45"/>
      <c r="U330" s="45"/>
      <c r="V330" s="45"/>
      <c r="W330" s="45"/>
      <c r="X330" s="45"/>
      <c r="Y330" s="45"/>
    </row>
    <row r="331" spans="1:25">
      <c r="A331" s="45"/>
      <c r="B331" s="44"/>
      <c r="C331" s="45"/>
      <c r="D331" s="45"/>
      <c r="E331" s="45"/>
      <c r="F331" s="45"/>
      <c r="G331" s="45"/>
      <c r="H331" s="45"/>
      <c r="I331" s="45"/>
      <c r="J331" s="45"/>
      <c r="K331" s="45"/>
      <c r="L331" s="45"/>
      <c r="M331" s="45"/>
      <c r="N331" s="45"/>
      <c r="O331" s="45"/>
      <c r="P331" s="45"/>
      <c r="Q331" s="45"/>
      <c r="R331" s="45"/>
      <c r="S331" s="45"/>
      <c r="T331" s="45"/>
      <c r="U331" s="45"/>
      <c r="V331" s="45"/>
      <c r="W331" s="45"/>
      <c r="X331" s="45"/>
      <c r="Y331" s="45"/>
    </row>
    <row r="332" spans="1:25">
      <c r="A332" s="45"/>
      <c r="B332" s="44"/>
      <c r="C332" s="45"/>
      <c r="D332" s="45"/>
      <c r="E332" s="45"/>
      <c r="F332" s="45"/>
      <c r="G332" s="45"/>
      <c r="H332" s="45"/>
      <c r="I332" s="45"/>
      <c r="J332" s="45"/>
      <c r="K332" s="45"/>
      <c r="L332" s="45"/>
      <c r="M332" s="45"/>
      <c r="N332" s="45"/>
      <c r="O332" s="45"/>
      <c r="P332" s="45"/>
      <c r="Q332" s="45"/>
      <c r="R332" s="45"/>
      <c r="S332" s="45"/>
      <c r="T332" s="45"/>
      <c r="U332" s="45"/>
      <c r="V332" s="45"/>
      <c r="W332" s="45"/>
      <c r="X332" s="45"/>
      <c r="Y332" s="45"/>
    </row>
    <row r="333" spans="1:25">
      <c r="A333" s="45"/>
      <c r="B333" s="44"/>
      <c r="C333" s="45"/>
      <c r="D333" s="45"/>
      <c r="E333" s="45"/>
      <c r="F333" s="45"/>
      <c r="G333" s="45"/>
      <c r="H333" s="45"/>
      <c r="I333" s="45"/>
      <c r="J333" s="45"/>
      <c r="K333" s="45"/>
      <c r="L333" s="45"/>
      <c r="M333" s="45"/>
      <c r="N333" s="45"/>
      <c r="O333" s="45"/>
      <c r="P333" s="45"/>
      <c r="Q333" s="45"/>
      <c r="R333" s="45"/>
      <c r="S333" s="45"/>
      <c r="T333" s="45"/>
      <c r="U333" s="45"/>
      <c r="V333" s="45"/>
      <c r="W333" s="45"/>
      <c r="X333" s="45"/>
      <c r="Y333" s="45"/>
    </row>
    <row r="334" spans="1:25">
      <c r="A334" s="45"/>
      <c r="B334" s="44"/>
      <c r="C334" s="45"/>
      <c r="D334" s="45"/>
      <c r="E334" s="45"/>
      <c r="F334" s="45"/>
      <c r="G334" s="45"/>
      <c r="H334" s="45"/>
      <c r="I334" s="45"/>
      <c r="J334" s="45"/>
      <c r="K334" s="45"/>
      <c r="L334" s="45"/>
      <c r="M334" s="45"/>
      <c r="N334" s="45"/>
      <c r="O334" s="45"/>
      <c r="P334" s="45"/>
      <c r="Q334" s="45"/>
      <c r="R334" s="45"/>
      <c r="S334" s="45"/>
      <c r="T334" s="45"/>
      <c r="U334" s="45"/>
      <c r="V334" s="45"/>
      <c r="W334" s="45"/>
      <c r="X334" s="45"/>
      <c r="Y334" s="45"/>
    </row>
    <row r="335" spans="1:25">
      <c r="A335" s="45"/>
      <c r="B335" s="44"/>
      <c r="C335" s="45"/>
      <c r="D335" s="45"/>
      <c r="E335" s="45"/>
      <c r="F335" s="45"/>
      <c r="G335" s="45"/>
      <c r="H335" s="45"/>
      <c r="I335" s="45"/>
      <c r="J335" s="45"/>
      <c r="K335" s="45"/>
      <c r="L335" s="45"/>
      <c r="M335" s="45"/>
      <c r="N335" s="45"/>
      <c r="O335" s="45"/>
      <c r="P335" s="45"/>
      <c r="Q335" s="45"/>
      <c r="R335" s="45"/>
      <c r="S335" s="45"/>
      <c r="T335" s="45"/>
      <c r="U335" s="45"/>
      <c r="V335" s="45"/>
      <c r="W335" s="45"/>
      <c r="X335" s="45"/>
      <c r="Y335" s="45"/>
    </row>
    <row r="336" spans="1:25">
      <c r="A336" s="45"/>
      <c r="B336" s="44"/>
      <c r="C336" s="45"/>
      <c r="D336" s="45"/>
      <c r="E336" s="45"/>
      <c r="F336" s="45"/>
      <c r="G336" s="45"/>
      <c r="H336" s="45"/>
      <c r="I336" s="45"/>
      <c r="J336" s="45"/>
      <c r="K336" s="45"/>
      <c r="L336" s="45"/>
      <c r="M336" s="45"/>
      <c r="N336" s="45"/>
      <c r="O336" s="45"/>
      <c r="P336" s="45"/>
      <c r="Q336" s="45"/>
      <c r="R336" s="45"/>
      <c r="S336" s="45"/>
      <c r="T336" s="45"/>
      <c r="U336" s="45"/>
      <c r="V336" s="45"/>
      <c r="W336" s="45"/>
      <c r="X336" s="45"/>
      <c r="Y336" s="45"/>
    </row>
    <row r="337" spans="1:25">
      <c r="A337" s="45"/>
      <c r="B337" s="44"/>
      <c r="C337" s="45"/>
      <c r="D337" s="45"/>
      <c r="E337" s="45"/>
      <c r="F337" s="45"/>
      <c r="G337" s="45"/>
      <c r="H337" s="45"/>
      <c r="I337" s="45"/>
      <c r="J337" s="45"/>
      <c r="K337" s="45"/>
      <c r="L337" s="45"/>
      <c r="M337" s="45"/>
      <c r="N337" s="45"/>
      <c r="O337" s="45"/>
      <c r="P337" s="45"/>
      <c r="Q337" s="45"/>
      <c r="R337" s="45"/>
      <c r="S337" s="45"/>
      <c r="T337" s="45"/>
      <c r="U337" s="45"/>
      <c r="V337" s="45"/>
      <c r="W337" s="45"/>
      <c r="X337" s="45"/>
      <c r="Y337" s="45"/>
    </row>
    <row r="338" spans="1:25">
      <c r="A338" s="45"/>
      <c r="B338" s="44"/>
      <c r="C338" s="45"/>
      <c r="D338" s="45"/>
      <c r="E338" s="45"/>
      <c r="F338" s="45"/>
      <c r="G338" s="45"/>
      <c r="H338" s="45"/>
      <c r="I338" s="45"/>
      <c r="J338" s="45"/>
      <c r="K338" s="45"/>
      <c r="L338" s="45"/>
      <c r="M338" s="45"/>
      <c r="N338" s="45"/>
      <c r="O338" s="45"/>
      <c r="P338" s="45"/>
      <c r="Q338" s="45"/>
      <c r="R338" s="45"/>
      <c r="S338" s="45"/>
      <c r="T338" s="45"/>
      <c r="U338" s="45"/>
      <c r="V338" s="45"/>
      <c r="W338" s="45"/>
      <c r="X338" s="45"/>
      <c r="Y338" s="45"/>
    </row>
    <row r="339" spans="1:25">
      <c r="A339" s="45"/>
      <c r="B339" s="44"/>
      <c r="C339" s="45"/>
      <c r="D339" s="45"/>
      <c r="E339" s="45"/>
      <c r="F339" s="45"/>
      <c r="G339" s="45"/>
      <c r="H339" s="45"/>
      <c r="I339" s="45"/>
      <c r="J339" s="45"/>
      <c r="K339" s="45"/>
      <c r="L339" s="45"/>
      <c r="M339" s="45"/>
      <c r="N339" s="45"/>
      <c r="O339" s="45"/>
      <c r="P339" s="45"/>
      <c r="Q339" s="45"/>
      <c r="R339" s="45"/>
      <c r="S339" s="45"/>
      <c r="T339" s="45"/>
      <c r="U339" s="45"/>
      <c r="V339" s="45"/>
      <c r="W339" s="45"/>
      <c r="X339" s="45"/>
      <c r="Y339" s="45"/>
    </row>
    <row r="340" spans="1:25">
      <c r="A340" s="45"/>
      <c r="B340" s="44"/>
      <c r="C340" s="45"/>
      <c r="D340" s="45"/>
      <c r="E340" s="45"/>
      <c r="F340" s="45"/>
      <c r="G340" s="45"/>
      <c r="H340" s="45"/>
      <c r="I340" s="45"/>
      <c r="J340" s="45"/>
      <c r="K340" s="45"/>
      <c r="L340" s="45"/>
      <c r="M340" s="45"/>
      <c r="N340" s="45"/>
      <c r="O340" s="45"/>
      <c r="P340" s="45"/>
      <c r="Q340" s="45"/>
      <c r="R340" s="45"/>
      <c r="S340" s="45"/>
      <c r="T340" s="45"/>
      <c r="U340" s="45"/>
      <c r="V340" s="45"/>
      <c r="W340" s="45"/>
      <c r="X340" s="45"/>
      <c r="Y340" s="45"/>
    </row>
    <row r="341" spans="1:25">
      <c r="A341" s="45"/>
      <c r="B341" s="44"/>
      <c r="C341" s="45"/>
      <c r="D341" s="45"/>
      <c r="E341" s="45"/>
      <c r="F341" s="45"/>
      <c r="G341" s="45"/>
      <c r="H341" s="45"/>
      <c r="I341" s="45"/>
      <c r="J341" s="45"/>
      <c r="K341" s="45"/>
      <c r="L341" s="45"/>
      <c r="M341" s="45"/>
      <c r="N341" s="45"/>
      <c r="O341" s="45"/>
      <c r="P341" s="45"/>
      <c r="Q341" s="45"/>
      <c r="R341" s="45"/>
      <c r="S341" s="45"/>
      <c r="T341" s="45"/>
      <c r="U341" s="45"/>
      <c r="V341" s="45"/>
      <c r="W341" s="45"/>
      <c r="X341" s="45"/>
      <c r="Y341" s="45"/>
    </row>
    <row r="342" spans="1:25">
      <c r="A342" s="45"/>
      <c r="B342" s="44"/>
      <c r="C342" s="45"/>
      <c r="D342" s="45"/>
      <c r="E342" s="45"/>
      <c r="F342" s="45"/>
      <c r="G342" s="45"/>
      <c r="H342" s="45"/>
      <c r="I342" s="45"/>
      <c r="J342" s="45"/>
      <c r="K342" s="45"/>
      <c r="L342" s="45"/>
      <c r="M342" s="45"/>
      <c r="N342" s="45"/>
      <c r="O342" s="45"/>
      <c r="P342" s="45"/>
      <c r="Q342" s="45"/>
      <c r="R342" s="45"/>
      <c r="S342" s="45"/>
      <c r="T342" s="45"/>
      <c r="U342" s="45"/>
      <c r="V342" s="45"/>
      <c r="W342" s="45"/>
      <c r="X342" s="45"/>
      <c r="Y342" s="45"/>
    </row>
    <row r="343" spans="1:25">
      <c r="A343" s="45"/>
      <c r="B343" s="44"/>
      <c r="C343" s="45"/>
      <c r="D343" s="45"/>
      <c r="E343" s="45"/>
      <c r="F343" s="45"/>
      <c r="G343" s="45"/>
      <c r="H343" s="45"/>
      <c r="I343" s="45"/>
      <c r="J343" s="45"/>
      <c r="K343" s="45"/>
      <c r="L343" s="45"/>
      <c r="M343" s="45"/>
      <c r="N343" s="45"/>
      <c r="O343" s="45"/>
      <c r="P343" s="45"/>
      <c r="Q343" s="45"/>
      <c r="R343" s="45"/>
      <c r="S343" s="45"/>
      <c r="T343" s="45"/>
      <c r="U343" s="45"/>
      <c r="V343" s="45"/>
      <c r="W343" s="45"/>
      <c r="X343" s="45"/>
      <c r="Y343" s="45"/>
    </row>
    <row r="344" spans="1:25">
      <c r="A344" s="45"/>
      <c r="B344" s="44"/>
      <c r="C344" s="45"/>
      <c r="D344" s="45"/>
      <c r="E344" s="45"/>
      <c r="F344" s="45"/>
      <c r="G344" s="45"/>
      <c r="H344" s="45"/>
      <c r="I344" s="45"/>
      <c r="J344" s="45"/>
      <c r="K344" s="45"/>
      <c r="L344" s="45"/>
      <c r="M344" s="45"/>
      <c r="N344" s="45"/>
      <c r="O344" s="45"/>
      <c r="P344" s="45"/>
      <c r="Q344" s="45"/>
      <c r="R344" s="45"/>
      <c r="S344" s="45"/>
      <c r="T344" s="45"/>
      <c r="U344" s="45"/>
      <c r="V344" s="45"/>
      <c r="W344" s="45"/>
      <c r="X344" s="45"/>
      <c r="Y344" s="45"/>
    </row>
    <row r="345" spans="1:25">
      <c r="A345" s="45"/>
      <c r="B345" s="44"/>
      <c r="C345" s="45"/>
      <c r="D345" s="45"/>
      <c r="E345" s="45"/>
      <c r="F345" s="45"/>
      <c r="G345" s="45"/>
      <c r="H345" s="45"/>
      <c r="I345" s="45"/>
      <c r="J345" s="45"/>
      <c r="K345" s="45"/>
      <c r="L345" s="45"/>
      <c r="M345" s="45"/>
      <c r="N345" s="45"/>
      <c r="O345" s="45"/>
      <c r="P345" s="45"/>
      <c r="Q345" s="45"/>
      <c r="R345" s="45"/>
      <c r="S345" s="45"/>
      <c r="T345" s="45"/>
      <c r="U345" s="45"/>
      <c r="V345" s="45"/>
      <c r="W345" s="45"/>
      <c r="X345" s="45"/>
      <c r="Y345" s="45"/>
    </row>
    <row r="346" spans="1:25">
      <c r="A346" s="45"/>
      <c r="B346" s="44"/>
      <c r="C346" s="45"/>
      <c r="D346" s="45"/>
      <c r="E346" s="45"/>
      <c r="F346" s="45"/>
      <c r="G346" s="45"/>
      <c r="H346" s="45"/>
      <c r="I346" s="45"/>
      <c r="J346" s="45"/>
      <c r="K346" s="45"/>
      <c r="L346" s="45"/>
      <c r="M346" s="45"/>
      <c r="N346" s="45"/>
      <c r="O346" s="45"/>
      <c r="P346" s="45"/>
      <c r="Q346" s="45"/>
      <c r="R346" s="45"/>
      <c r="S346" s="45"/>
      <c r="T346" s="45"/>
      <c r="U346" s="45"/>
      <c r="V346" s="45"/>
      <c r="W346" s="45"/>
      <c r="X346" s="45"/>
      <c r="Y346" s="45"/>
    </row>
    <row r="347" spans="1:25">
      <c r="A347" s="45"/>
      <c r="B347" s="44"/>
      <c r="C347" s="45"/>
      <c r="D347" s="45"/>
      <c r="E347" s="45"/>
      <c r="F347" s="45"/>
      <c r="G347" s="45"/>
      <c r="H347" s="45"/>
      <c r="I347" s="45"/>
      <c r="J347" s="45"/>
      <c r="K347" s="45"/>
      <c r="L347" s="45"/>
      <c r="M347" s="45"/>
      <c r="N347" s="45"/>
      <c r="O347" s="45"/>
      <c r="P347" s="45"/>
      <c r="Q347" s="45"/>
      <c r="R347" s="45"/>
      <c r="S347" s="45"/>
      <c r="T347" s="45"/>
      <c r="U347" s="45"/>
      <c r="V347" s="45"/>
      <c r="W347" s="45"/>
      <c r="X347" s="45"/>
      <c r="Y347" s="45"/>
    </row>
    <row r="348" spans="1:25">
      <c r="A348" s="45"/>
      <c r="B348" s="44"/>
      <c r="C348" s="45"/>
      <c r="D348" s="45"/>
      <c r="E348" s="45"/>
      <c r="F348" s="45"/>
      <c r="G348" s="45"/>
      <c r="H348" s="45"/>
      <c r="I348" s="45"/>
      <c r="J348" s="45"/>
      <c r="K348" s="45"/>
      <c r="L348" s="45"/>
      <c r="M348" s="45"/>
      <c r="N348" s="45"/>
      <c r="O348" s="45"/>
      <c r="P348" s="45"/>
      <c r="Q348" s="45"/>
      <c r="R348" s="45"/>
      <c r="S348" s="45"/>
      <c r="T348" s="45"/>
      <c r="U348" s="45"/>
      <c r="V348" s="45"/>
      <c r="W348" s="45"/>
      <c r="X348" s="45"/>
      <c r="Y348" s="45"/>
    </row>
    <row r="349" spans="1:25">
      <c r="A349" s="45"/>
      <c r="B349" s="44"/>
      <c r="C349" s="45"/>
      <c r="D349" s="45"/>
      <c r="E349" s="45"/>
      <c r="F349" s="45"/>
      <c r="G349" s="45"/>
      <c r="H349" s="45"/>
      <c r="I349" s="45"/>
      <c r="J349" s="45"/>
      <c r="K349" s="45"/>
      <c r="L349" s="45"/>
      <c r="M349" s="45"/>
      <c r="N349" s="45"/>
      <c r="O349" s="45"/>
      <c r="P349" s="45"/>
      <c r="Q349" s="45"/>
      <c r="R349" s="45"/>
      <c r="S349" s="45"/>
      <c r="T349" s="45"/>
      <c r="U349" s="45"/>
      <c r="V349" s="45"/>
      <c r="W349" s="45"/>
      <c r="X349" s="45"/>
      <c r="Y349" s="45"/>
    </row>
    <row r="350" spans="1:25">
      <c r="A350" s="45"/>
      <c r="B350" s="44"/>
      <c r="C350" s="45"/>
      <c r="D350" s="45"/>
      <c r="E350" s="45"/>
      <c r="F350" s="45"/>
      <c r="G350" s="45"/>
      <c r="H350" s="45"/>
      <c r="I350" s="45"/>
      <c r="J350" s="45"/>
      <c r="K350" s="45"/>
      <c r="L350" s="45"/>
      <c r="M350" s="45"/>
      <c r="N350" s="45"/>
      <c r="O350" s="45"/>
      <c r="P350" s="45"/>
      <c r="Q350" s="45"/>
      <c r="R350" s="45"/>
      <c r="S350" s="45"/>
      <c r="T350" s="45"/>
      <c r="U350" s="45"/>
      <c r="V350" s="45"/>
      <c r="W350" s="45"/>
      <c r="X350" s="45"/>
      <c r="Y350" s="45"/>
    </row>
    <row r="351" spans="1:25">
      <c r="A351" s="45"/>
      <c r="B351" s="44"/>
      <c r="C351" s="45"/>
      <c r="D351" s="45"/>
      <c r="E351" s="45"/>
      <c r="F351" s="45"/>
      <c r="G351" s="45"/>
      <c r="H351" s="45"/>
      <c r="I351" s="45"/>
      <c r="J351" s="45"/>
      <c r="K351" s="45"/>
      <c r="L351" s="45"/>
      <c r="M351" s="45"/>
      <c r="N351" s="45"/>
      <c r="O351" s="45"/>
      <c r="P351" s="45"/>
      <c r="Q351" s="45"/>
      <c r="R351" s="45"/>
      <c r="S351" s="45"/>
      <c r="T351" s="45"/>
      <c r="U351" s="45"/>
      <c r="V351" s="45"/>
      <c r="W351" s="45"/>
      <c r="X351" s="45"/>
      <c r="Y351" s="45"/>
    </row>
    <row r="352" spans="1:25">
      <c r="A352" s="45"/>
      <c r="B352" s="44"/>
      <c r="C352" s="45"/>
      <c r="D352" s="45"/>
      <c r="E352" s="45"/>
      <c r="F352" s="45"/>
      <c r="G352" s="45"/>
      <c r="H352" s="45"/>
      <c r="I352" s="45"/>
      <c r="J352" s="45"/>
      <c r="K352" s="45"/>
      <c r="L352" s="45"/>
      <c r="M352" s="45"/>
      <c r="N352" s="45"/>
      <c r="O352" s="45"/>
      <c r="P352" s="45"/>
      <c r="Q352" s="45"/>
      <c r="R352" s="45"/>
      <c r="S352" s="45"/>
      <c r="T352" s="45"/>
      <c r="U352" s="45"/>
      <c r="V352" s="45"/>
      <c r="W352" s="45"/>
      <c r="X352" s="45"/>
      <c r="Y352" s="45"/>
    </row>
    <row r="353" spans="1:25">
      <c r="A353" s="45"/>
      <c r="B353" s="44"/>
      <c r="C353" s="45"/>
      <c r="D353" s="45"/>
      <c r="E353" s="45"/>
      <c r="F353" s="45"/>
      <c r="G353" s="45"/>
      <c r="H353" s="45"/>
      <c r="I353" s="45"/>
      <c r="J353" s="45"/>
      <c r="K353" s="45"/>
      <c r="L353" s="45"/>
      <c r="M353" s="45"/>
      <c r="N353" s="45"/>
      <c r="O353" s="45"/>
      <c r="P353" s="45"/>
      <c r="Q353" s="45"/>
      <c r="R353" s="45"/>
      <c r="S353" s="45"/>
      <c r="T353" s="45"/>
      <c r="U353" s="45"/>
      <c r="V353" s="45"/>
      <c r="W353" s="45"/>
      <c r="X353" s="45"/>
      <c r="Y353" s="45"/>
    </row>
    <row r="354" spans="1:25">
      <c r="A354" s="45"/>
      <c r="B354" s="44"/>
      <c r="C354" s="45"/>
      <c r="D354" s="45"/>
      <c r="E354" s="45"/>
      <c r="F354" s="45"/>
      <c r="G354" s="45"/>
      <c r="H354" s="45"/>
      <c r="I354" s="45"/>
      <c r="J354" s="45"/>
      <c r="K354" s="45"/>
      <c r="L354" s="45"/>
      <c r="M354" s="45"/>
      <c r="N354" s="45"/>
      <c r="O354" s="45"/>
      <c r="P354" s="45"/>
      <c r="Q354" s="45"/>
      <c r="R354" s="45"/>
      <c r="S354" s="45"/>
      <c r="T354" s="45"/>
      <c r="U354" s="45"/>
      <c r="V354" s="45"/>
      <c r="W354" s="45"/>
      <c r="X354" s="45"/>
      <c r="Y354" s="45"/>
    </row>
    <row r="355" spans="1:25">
      <c r="A355" s="45"/>
      <c r="B355" s="44"/>
      <c r="C355" s="45"/>
      <c r="D355" s="45"/>
      <c r="E355" s="45"/>
      <c r="F355" s="45"/>
      <c r="G355" s="45"/>
      <c r="H355" s="45"/>
      <c r="I355" s="45"/>
      <c r="J355" s="45"/>
      <c r="K355" s="45"/>
      <c r="L355" s="45"/>
      <c r="M355" s="45"/>
      <c r="N355" s="45"/>
      <c r="O355" s="45"/>
      <c r="P355" s="45"/>
      <c r="Q355" s="45"/>
      <c r="R355" s="45"/>
      <c r="S355" s="45"/>
      <c r="T355" s="45"/>
      <c r="U355" s="45"/>
      <c r="V355" s="45"/>
      <c r="W355" s="45"/>
      <c r="X355" s="45"/>
      <c r="Y355" s="45"/>
    </row>
    <row r="356" spans="1:25">
      <c r="A356" s="45"/>
      <c r="B356" s="44"/>
      <c r="C356" s="45"/>
      <c r="D356" s="45"/>
      <c r="E356" s="45"/>
      <c r="F356" s="45"/>
      <c r="G356" s="45"/>
      <c r="H356" s="45"/>
      <c r="I356" s="45"/>
      <c r="J356" s="45"/>
      <c r="K356" s="45"/>
      <c r="L356" s="45"/>
      <c r="M356" s="45"/>
      <c r="N356" s="45"/>
      <c r="O356" s="45"/>
      <c r="P356" s="45"/>
      <c r="Q356" s="45"/>
      <c r="R356" s="45"/>
      <c r="S356" s="45"/>
      <c r="T356" s="45"/>
      <c r="U356" s="45"/>
      <c r="V356" s="45"/>
      <c r="W356" s="45"/>
      <c r="X356" s="45"/>
      <c r="Y356" s="45"/>
    </row>
    <row r="357" spans="1:25">
      <c r="A357" s="45"/>
      <c r="B357" s="44"/>
      <c r="C357" s="45"/>
      <c r="D357" s="45"/>
      <c r="E357" s="45"/>
      <c r="F357" s="45"/>
      <c r="G357" s="45"/>
      <c r="H357" s="45"/>
      <c r="I357" s="45"/>
      <c r="J357" s="45"/>
      <c r="K357" s="45"/>
      <c r="L357" s="45"/>
      <c r="M357" s="45"/>
      <c r="N357" s="45"/>
      <c r="O357" s="45"/>
      <c r="P357" s="45"/>
      <c r="Q357" s="45"/>
      <c r="R357" s="45"/>
      <c r="S357" s="45"/>
      <c r="T357" s="45"/>
      <c r="U357" s="45"/>
      <c r="V357" s="45"/>
      <c r="W357" s="45"/>
      <c r="X357" s="45"/>
      <c r="Y357" s="45"/>
    </row>
    <row r="358" spans="1:25">
      <c r="A358" s="45"/>
      <c r="B358" s="44"/>
      <c r="C358" s="45"/>
      <c r="D358" s="45"/>
      <c r="E358" s="45"/>
      <c r="F358" s="45"/>
      <c r="G358" s="45"/>
      <c r="H358" s="45"/>
      <c r="I358" s="45"/>
      <c r="J358" s="45"/>
      <c r="K358" s="45"/>
      <c r="L358" s="45"/>
      <c r="M358" s="45"/>
      <c r="N358" s="45"/>
      <c r="O358" s="45"/>
      <c r="P358" s="45"/>
      <c r="Q358" s="45"/>
      <c r="R358" s="45"/>
      <c r="S358" s="45"/>
      <c r="T358" s="45"/>
      <c r="U358" s="45"/>
      <c r="V358" s="45"/>
      <c r="W358" s="45"/>
      <c r="X358" s="45"/>
      <c r="Y358" s="45"/>
    </row>
    <row r="359" spans="1:25">
      <c r="A359" s="45"/>
      <c r="B359" s="44"/>
      <c r="C359" s="45"/>
      <c r="D359" s="45"/>
      <c r="E359" s="45"/>
      <c r="F359" s="45"/>
      <c r="G359" s="45"/>
      <c r="H359" s="45"/>
      <c r="I359" s="45"/>
      <c r="J359" s="45"/>
      <c r="K359" s="45"/>
      <c r="L359" s="45"/>
      <c r="M359" s="45"/>
      <c r="N359" s="45"/>
      <c r="O359" s="45"/>
      <c r="P359" s="45"/>
      <c r="Q359" s="45"/>
      <c r="R359" s="45"/>
      <c r="S359" s="45"/>
      <c r="T359" s="45"/>
      <c r="U359" s="45"/>
      <c r="V359" s="45"/>
      <c r="W359" s="45"/>
      <c r="X359" s="45"/>
      <c r="Y359" s="45"/>
    </row>
    <row r="360" spans="1:25">
      <c r="A360" s="45"/>
      <c r="B360" s="44"/>
      <c r="C360" s="45"/>
      <c r="D360" s="45"/>
      <c r="E360" s="45"/>
      <c r="F360" s="45"/>
      <c r="G360" s="45"/>
      <c r="H360" s="45"/>
      <c r="I360" s="45"/>
      <c r="J360" s="45"/>
      <c r="K360" s="45"/>
      <c r="L360" s="45"/>
      <c r="M360" s="45"/>
      <c r="N360" s="45"/>
      <c r="O360" s="45"/>
      <c r="P360" s="45"/>
      <c r="Q360" s="45"/>
      <c r="R360" s="45"/>
      <c r="S360" s="45"/>
      <c r="T360" s="45"/>
      <c r="U360" s="45"/>
      <c r="V360" s="45"/>
      <c r="W360" s="45"/>
      <c r="X360" s="45"/>
      <c r="Y360" s="45"/>
    </row>
    <row r="361" spans="1:25">
      <c r="A361" s="45"/>
      <c r="B361" s="44"/>
      <c r="C361" s="45"/>
      <c r="D361" s="45"/>
      <c r="E361" s="45"/>
      <c r="F361" s="45"/>
      <c r="G361" s="45"/>
      <c r="H361" s="45"/>
      <c r="I361" s="45"/>
      <c r="J361" s="45"/>
      <c r="K361" s="45"/>
      <c r="L361" s="45"/>
      <c r="M361" s="45"/>
      <c r="N361" s="45"/>
      <c r="O361" s="45"/>
      <c r="P361" s="45"/>
      <c r="Q361" s="45"/>
      <c r="R361" s="45"/>
      <c r="S361" s="45"/>
      <c r="T361" s="45"/>
      <c r="U361" s="45"/>
      <c r="V361" s="45"/>
      <c r="W361" s="45"/>
      <c r="X361" s="45"/>
      <c r="Y361" s="45"/>
    </row>
    <row r="362" spans="1:25">
      <c r="A362" s="45"/>
      <c r="B362" s="44"/>
      <c r="C362" s="45"/>
      <c r="D362" s="45"/>
      <c r="E362" s="45"/>
      <c r="F362" s="45"/>
      <c r="G362" s="45"/>
      <c r="H362" s="45"/>
      <c r="I362" s="45"/>
      <c r="J362" s="45"/>
      <c r="K362" s="45"/>
      <c r="L362" s="45"/>
      <c r="M362" s="45"/>
      <c r="N362" s="45"/>
      <c r="O362" s="45"/>
      <c r="P362" s="45"/>
      <c r="Q362" s="45"/>
      <c r="R362" s="45"/>
      <c r="S362" s="45"/>
      <c r="T362" s="45"/>
      <c r="U362" s="45"/>
      <c r="V362" s="45"/>
      <c r="W362" s="45"/>
      <c r="X362" s="45"/>
      <c r="Y362" s="45"/>
    </row>
    <row r="363" spans="1:25">
      <c r="A363" s="45"/>
      <c r="B363" s="44"/>
      <c r="C363" s="45"/>
      <c r="D363" s="45"/>
      <c r="E363" s="45"/>
      <c r="F363" s="45"/>
      <c r="G363" s="45"/>
      <c r="H363" s="45"/>
      <c r="I363" s="45"/>
      <c r="J363" s="45"/>
      <c r="K363" s="45"/>
      <c r="L363" s="45"/>
      <c r="M363" s="45"/>
      <c r="N363" s="45"/>
      <c r="O363" s="45"/>
      <c r="P363" s="45"/>
      <c r="Q363" s="45"/>
      <c r="R363" s="45"/>
      <c r="S363" s="45"/>
      <c r="T363" s="45"/>
      <c r="U363" s="45"/>
      <c r="V363" s="45"/>
      <c r="W363" s="45"/>
      <c r="X363" s="45"/>
      <c r="Y363" s="45"/>
    </row>
    <row r="364" spans="1:25">
      <c r="A364" s="45"/>
      <c r="B364" s="44"/>
      <c r="C364" s="45"/>
      <c r="D364" s="45"/>
      <c r="E364" s="45"/>
      <c r="F364" s="45"/>
      <c r="G364" s="45"/>
      <c r="H364" s="45"/>
      <c r="I364" s="45"/>
      <c r="J364" s="45"/>
      <c r="K364" s="45"/>
      <c r="L364" s="45"/>
      <c r="M364" s="45"/>
      <c r="N364" s="45"/>
      <c r="O364" s="45"/>
      <c r="P364" s="45"/>
      <c r="Q364" s="45"/>
      <c r="R364" s="45"/>
      <c r="S364" s="45"/>
      <c r="T364" s="45"/>
      <c r="U364" s="45"/>
      <c r="V364" s="45"/>
      <c r="W364" s="45"/>
      <c r="X364" s="45"/>
      <c r="Y364" s="45"/>
    </row>
    <row r="365" spans="1:25">
      <c r="A365" s="45"/>
      <c r="B365" s="44"/>
      <c r="C365" s="45"/>
      <c r="D365" s="45"/>
      <c r="E365" s="45"/>
      <c r="F365" s="45"/>
      <c r="G365" s="45"/>
      <c r="H365" s="45"/>
      <c r="I365" s="45"/>
      <c r="J365" s="45"/>
      <c r="K365" s="45"/>
      <c r="L365" s="45"/>
      <c r="M365" s="45"/>
      <c r="N365" s="45"/>
      <c r="O365" s="45"/>
      <c r="P365" s="45"/>
      <c r="Q365" s="45"/>
      <c r="R365" s="45"/>
      <c r="S365" s="45"/>
      <c r="T365" s="45"/>
      <c r="U365" s="45"/>
      <c r="V365" s="45"/>
      <c r="W365" s="45"/>
      <c r="X365" s="45"/>
      <c r="Y365" s="45"/>
    </row>
    <row r="366" spans="1:25">
      <c r="A366" s="45"/>
      <c r="B366" s="44"/>
      <c r="C366" s="45"/>
      <c r="D366" s="45"/>
      <c r="E366" s="45"/>
      <c r="F366" s="45"/>
      <c r="G366" s="45"/>
      <c r="H366" s="45"/>
      <c r="I366" s="45"/>
      <c r="J366" s="45"/>
      <c r="K366" s="45"/>
      <c r="L366" s="45"/>
      <c r="M366" s="45"/>
      <c r="N366" s="45"/>
      <c r="O366" s="45"/>
      <c r="P366" s="45"/>
      <c r="Q366" s="45"/>
      <c r="R366" s="45"/>
      <c r="S366" s="45"/>
      <c r="T366" s="45"/>
      <c r="U366" s="45"/>
      <c r="V366" s="45"/>
      <c r="W366" s="45"/>
      <c r="X366" s="45"/>
      <c r="Y366" s="45"/>
    </row>
    <row r="367" spans="1:25">
      <c r="A367" s="45"/>
      <c r="B367" s="44"/>
      <c r="C367" s="45"/>
      <c r="D367" s="45"/>
      <c r="E367" s="45"/>
      <c r="F367" s="45"/>
      <c r="G367" s="45"/>
      <c r="H367" s="45"/>
      <c r="I367" s="45"/>
      <c r="J367" s="45"/>
      <c r="K367" s="45"/>
      <c r="L367" s="45"/>
      <c r="M367" s="45"/>
      <c r="N367" s="45"/>
      <c r="O367" s="45"/>
      <c r="P367" s="45"/>
      <c r="Q367" s="45"/>
      <c r="R367" s="45"/>
      <c r="S367" s="45"/>
      <c r="T367" s="45"/>
      <c r="U367" s="45"/>
      <c r="V367" s="45"/>
      <c r="W367" s="45"/>
      <c r="X367" s="45"/>
      <c r="Y367" s="45"/>
    </row>
    <row r="368" spans="1:25">
      <c r="A368" s="45"/>
      <c r="B368" s="44"/>
      <c r="C368" s="45"/>
      <c r="D368" s="45"/>
      <c r="E368" s="45"/>
      <c r="F368" s="45"/>
      <c r="G368" s="45"/>
      <c r="H368" s="45"/>
      <c r="I368" s="45"/>
      <c r="J368" s="45"/>
      <c r="K368" s="45"/>
      <c r="L368" s="45"/>
      <c r="M368" s="45"/>
      <c r="N368" s="45"/>
      <c r="O368" s="45"/>
      <c r="P368" s="45"/>
      <c r="Q368" s="45"/>
      <c r="R368" s="45"/>
      <c r="S368" s="45"/>
      <c r="T368" s="45"/>
      <c r="U368" s="45"/>
      <c r="V368" s="45"/>
      <c r="W368" s="45"/>
      <c r="X368" s="45"/>
      <c r="Y368" s="45"/>
    </row>
    <row r="369" spans="1:25">
      <c r="A369" s="45"/>
      <c r="B369" s="44"/>
      <c r="C369" s="45"/>
      <c r="D369" s="45"/>
      <c r="E369" s="45"/>
      <c r="F369" s="45"/>
      <c r="G369" s="45"/>
      <c r="H369" s="45"/>
      <c r="I369" s="45"/>
      <c r="J369" s="45"/>
      <c r="K369" s="45"/>
      <c r="L369" s="45"/>
      <c r="M369" s="45"/>
      <c r="N369" s="45"/>
      <c r="O369" s="45"/>
      <c r="P369" s="45"/>
      <c r="Q369" s="45"/>
      <c r="R369" s="45"/>
      <c r="S369" s="45"/>
      <c r="T369" s="45"/>
      <c r="U369" s="45"/>
      <c r="V369" s="45"/>
      <c r="W369" s="45"/>
      <c r="X369" s="45"/>
      <c r="Y369" s="45"/>
    </row>
    <row r="370" spans="1:25">
      <c r="A370" s="45"/>
      <c r="B370" s="44"/>
      <c r="C370" s="45"/>
      <c r="D370" s="45"/>
      <c r="E370" s="45"/>
      <c r="F370" s="45"/>
      <c r="G370" s="45"/>
      <c r="H370" s="45"/>
      <c r="I370" s="45"/>
      <c r="J370" s="45"/>
      <c r="K370" s="45"/>
      <c r="L370" s="45"/>
      <c r="M370" s="45"/>
      <c r="N370" s="45"/>
      <c r="O370" s="45"/>
      <c r="P370" s="45"/>
      <c r="Q370" s="45"/>
      <c r="R370" s="45"/>
      <c r="S370" s="45"/>
      <c r="T370" s="45"/>
      <c r="U370" s="45"/>
      <c r="V370" s="45"/>
      <c r="W370" s="45"/>
      <c r="X370" s="45"/>
      <c r="Y370" s="45"/>
    </row>
    <row r="371" spans="1:25">
      <c r="A371" s="45"/>
      <c r="B371" s="44"/>
      <c r="C371" s="45"/>
      <c r="D371" s="45"/>
      <c r="E371" s="45"/>
      <c r="F371" s="45"/>
      <c r="G371" s="45"/>
      <c r="H371" s="45"/>
      <c r="I371" s="45"/>
      <c r="J371" s="45"/>
      <c r="K371" s="45"/>
      <c r="L371" s="45"/>
      <c r="M371" s="45"/>
      <c r="N371" s="45"/>
      <c r="O371" s="45"/>
      <c r="P371" s="45"/>
      <c r="Q371" s="45"/>
      <c r="R371" s="45"/>
      <c r="S371" s="45"/>
      <c r="T371" s="45"/>
      <c r="U371" s="45"/>
      <c r="V371" s="45"/>
      <c r="W371" s="45"/>
      <c r="X371" s="45"/>
      <c r="Y371" s="45"/>
    </row>
    <row r="372" spans="1:25">
      <c r="A372" s="45"/>
      <c r="B372" s="44"/>
      <c r="C372" s="45"/>
      <c r="D372" s="45"/>
      <c r="E372" s="45"/>
      <c r="F372" s="45"/>
      <c r="G372" s="45"/>
      <c r="H372" s="45"/>
      <c r="I372" s="45"/>
      <c r="J372" s="45"/>
      <c r="K372" s="45"/>
      <c r="L372" s="45"/>
      <c r="M372" s="45"/>
      <c r="N372" s="45"/>
      <c r="O372" s="45"/>
      <c r="P372" s="45"/>
      <c r="Q372" s="45"/>
      <c r="R372" s="45"/>
      <c r="S372" s="45"/>
      <c r="T372" s="45"/>
      <c r="U372" s="45"/>
      <c r="V372" s="45"/>
      <c r="W372" s="45"/>
      <c r="X372" s="45"/>
      <c r="Y372" s="45"/>
    </row>
    <row r="373" spans="1:25">
      <c r="A373" s="45"/>
      <c r="B373" s="44"/>
      <c r="C373" s="45"/>
      <c r="D373" s="45"/>
      <c r="E373" s="45"/>
      <c r="F373" s="45"/>
      <c r="G373" s="45"/>
      <c r="H373" s="45"/>
      <c r="I373" s="45"/>
      <c r="J373" s="45"/>
      <c r="K373" s="45"/>
      <c r="L373" s="45"/>
      <c r="M373" s="45"/>
      <c r="N373" s="45"/>
      <c r="O373" s="45"/>
      <c r="P373" s="45"/>
      <c r="Q373" s="45"/>
      <c r="R373" s="45"/>
      <c r="S373" s="45"/>
      <c r="T373" s="45"/>
      <c r="U373" s="45"/>
      <c r="V373" s="45"/>
      <c r="W373" s="45"/>
      <c r="X373" s="45"/>
      <c r="Y373" s="45"/>
    </row>
    <row r="374" spans="1:25">
      <c r="A374" s="45"/>
      <c r="B374" s="44"/>
      <c r="C374" s="45"/>
      <c r="D374" s="45"/>
      <c r="E374" s="45"/>
      <c r="F374" s="45"/>
      <c r="G374" s="45"/>
      <c r="H374" s="45"/>
      <c r="I374" s="45"/>
      <c r="J374" s="45"/>
      <c r="K374" s="45"/>
      <c r="L374" s="45"/>
      <c r="M374" s="45"/>
      <c r="N374" s="45"/>
      <c r="O374" s="45"/>
      <c r="P374" s="45"/>
      <c r="Q374" s="45"/>
      <c r="R374" s="45"/>
      <c r="S374" s="45"/>
      <c r="T374" s="45"/>
      <c r="U374" s="45"/>
      <c r="V374" s="45"/>
      <c r="W374" s="45"/>
      <c r="X374" s="45"/>
      <c r="Y374" s="45"/>
    </row>
    <row r="375" spans="1:25">
      <c r="A375" s="45"/>
      <c r="B375" s="44"/>
      <c r="C375" s="45"/>
      <c r="D375" s="45"/>
      <c r="E375" s="45"/>
      <c r="F375" s="45"/>
      <c r="G375" s="45"/>
      <c r="H375" s="45"/>
      <c r="I375" s="45"/>
      <c r="J375" s="45"/>
      <c r="K375" s="45"/>
      <c r="L375" s="45"/>
      <c r="M375" s="45"/>
      <c r="N375" s="45"/>
      <c r="O375" s="45"/>
      <c r="P375" s="45"/>
      <c r="Q375" s="45"/>
      <c r="R375" s="45"/>
      <c r="S375" s="45"/>
      <c r="T375" s="45"/>
      <c r="U375" s="45"/>
      <c r="V375" s="45"/>
      <c r="W375" s="45"/>
      <c r="X375" s="45"/>
      <c r="Y375" s="45"/>
    </row>
    <row r="376" spans="1:25">
      <c r="A376" s="45"/>
      <c r="B376" s="44"/>
      <c r="C376" s="45"/>
      <c r="D376" s="45"/>
      <c r="E376" s="45"/>
      <c r="F376" s="45"/>
      <c r="G376" s="45"/>
      <c r="H376" s="45"/>
      <c r="I376" s="45"/>
      <c r="J376" s="45"/>
      <c r="K376" s="45"/>
      <c r="L376" s="45"/>
      <c r="M376" s="45"/>
      <c r="N376" s="45"/>
      <c r="O376" s="45"/>
      <c r="P376" s="45"/>
      <c r="Q376" s="45"/>
      <c r="R376" s="45"/>
      <c r="S376" s="45"/>
      <c r="T376" s="45"/>
      <c r="U376" s="45"/>
      <c r="V376" s="45"/>
      <c r="W376" s="45"/>
      <c r="X376" s="45"/>
      <c r="Y376" s="45"/>
    </row>
    <row r="377" spans="1:25">
      <c r="A377" s="45"/>
      <c r="B377" s="44"/>
      <c r="C377" s="45"/>
      <c r="D377" s="45"/>
      <c r="E377" s="45"/>
      <c r="F377" s="45"/>
      <c r="G377" s="45"/>
      <c r="H377" s="45"/>
      <c r="I377" s="45"/>
      <c r="J377" s="45"/>
      <c r="K377" s="45"/>
      <c r="L377" s="45"/>
      <c r="M377" s="45"/>
      <c r="N377" s="45"/>
      <c r="O377" s="45"/>
      <c r="P377" s="45"/>
      <c r="Q377" s="45"/>
      <c r="R377" s="45"/>
      <c r="S377" s="45"/>
      <c r="T377" s="45"/>
      <c r="U377" s="45"/>
      <c r="V377" s="45"/>
      <c r="W377" s="45"/>
      <c r="X377" s="45"/>
      <c r="Y377" s="45"/>
    </row>
    <row r="378" spans="1:25">
      <c r="A378" s="45"/>
      <c r="B378" s="44"/>
      <c r="C378" s="45"/>
      <c r="D378" s="45"/>
      <c r="E378" s="45"/>
      <c r="F378" s="45"/>
      <c r="G378" s="45"/>
      <c r="H378" s="45"/>
      <c r="I378" s="45"/>
      <c r="J378" s="45"/>
      <c r="K378" s="45"/>
      <c r="L378" s="45"/>
      <c r="M378" s="45"/>
      <c r="N378" s="45"/>
      <c r="O378" s="45"/>
      <c r="P378" s="45"/>
      <c r="Q378" s="45"/>
      <c r="R378" s="45"/>
      <c r="S378" s="45"/>
      <c r="T378" s="45"/>
      <c r="U378" s="45"/>
      <c r="V378" s="45"/>
      <c r="W378" s="45"/>
      <c r="X378" s="45"/>
      <c r="Y378" s="45"/>
    </row>
    <row r="379" spans="1:25">
      <c r="A379" s="45"/>
      <c r="B379" s="44"/>
      <c r="C379" s="45"/>
      <c r="D379" s="45"/>
      <c r="E379" s="45"/>
      <c r="F379" s="45"/>
      <c r="G379" s="45"/>
      <c r="H379" s="45"/>
      <c r="I379" s="45"/>
      <c r="J379" s="45"/>
      <c r="K379" s="45"/>
      <c r="L379" s="45"/>
      <c r="M379" s="45"/>
      <c r="N379" s="45"/>
      <c r="O379" s="45"/>
      <c r="P379" s="45"/>
      <c r="Q379" s="45"/>
      <c r="R379" s="45"/>
      <c r="S379" s="45"/>
      <c r="T379" s="45"/>
      <c r="U379" s="45"/>
      <c r="V379" s="45"/>
      <c r="W379" s="45"/>
      <c r="X379" s="45"/>
      <c r="Y379" s="45"/>
    </row>
    <row r="380" spans="1:25">
      <c r="A380" s="45"/>
      <c r="B380" s="44"/>
      <c r="C380" s="45"/>
      <c r="D380" s="45"/>
      <c r="E380" s="45"/>
      <c r="F380" s="45"/>
      <c r="G380" s="45"/>
      <c r="H380" s="45"/>
      <c r="I380" s="45"/>
      <c r="J380" s="45"/>
      <c r="K380" s="45"/>
      <c r="L380" s="45"/>
      <c r="M380" s="45"/>
      <c r="N380" s="45"/>
      <c r="O380" s="45"/>
      <c r="P380" s="45"/>
      <c r="Q380" s="45"/>
      <c r="R380" s="45"/>
      <c r="S380" s="45"/>
      <c r="T380" s="45"/>
      <c r="U380" s="45"/>
      <c r="V380" s="45"/>
      <c r="W380" s="45"/>
      <c r="X380" s="45"/>
      <c r="Y380" s="45"/>
    </row>
    <row r="381" spans="1:25">
      <c r="A381" s="45"/>
      <c r="B381" s="44"/>
      <c r="C381" s="45"/>
      <c r="D381" s="45"/>
      <c r="E381" s="45"/>
      <c r="F381" s="45"/>
      <c r="G381" s="45"/>
      <c r="H381" s="45"/>
      <c r="I381" s="45"/>
      <c r="J381" s="45"/>
      <c r="K381" s="45"/>
      <c r="L381" s="45"/>
      <c r="M381" s="45"/>
      <c r="N381" s="45"/>
      <c r="O381" s="45"/>
      <c r="P381" s="45"/>
      <c r="Q381" s="45"/>
      <c r="R381" s="45"/>
      <c r="S381" s="45"/>
      <c r="T381" s="45"/>
      <c r="U381" s="45"/>
      <c r="V381" s="45"/>
      <c r="W381" s="45"/>
      <c r="X381" s="45"/>
      <c r="Y381" s="45"/>
    </row>
    <row r="382" spans="1:25">
      <c r="A382" s="45"/>
      <c r="B382" s="44"/>
      <c r="C382" s="45"/>
      <c r="D382" s="45"/>
      <c r="E382" s="45"/>
      <c r="F382" s="45"/>
      <c r="G382" s="45"/>
      <c r="H382" s="45"/>
      <c r="I382" s="45"/>
      <c r="J382" s="45"/>
      <c r="K382" s="45"/>
      <c r="L382" s="45"/>
      <c r="M382" s="45"/>
      <c r="N382" s="45"/>
      <c r="O382" s="45"/>
      <c r="P382" s="45"/>
      <c r="Q382" s="45"/>
      <c r="R382" s="45"/>
      <c r="S382" s="45"/>
      <c r="T382" s="45"/>
      <c r="U382" s="45"/>
      <c r="V382" s="45"/>
      <c r="W382" s="45"/>
      <c r="X382" s="45"/>
      <c r="Y382" s="45"/>
    </row>
    <row r="383" spans="1:25">
      <c r="A383" s="45"/>
      <c r="B383" s="44"/>
      <c r="C383" s="45"/>
      <c r="D383" s="45"/>
      <c r="E383" s="45"/>
      <c r="F383" s="45"/>
      <c r="G383" s="45"/>
      <c r="H383" s="45"/>
      <c r="I383" s="45"/>
      <c r="J383" s="45"/>
      <c r="K383" s="45"/>
      <c r="L383" s="45"/>
      <c r="M383" s="45"/>
      <c r="N383" s="45"/>
      <c r="O383" s="45"/>
      <c r="P383" s="45"/>
      <c r="Q383" s="45"/>
      <c r="R383" s="45"/>
      <c r="S383" s="45"/>
      <c r="T383" s="45"/>
      <c r="U383" s="45"/>
      <c r="V383" s="45"/>
      <c r="W383" s="45"/>
      <c r="X383" s="45"/>
      <c r="Y383" s="45"/>
    </row>
    <row r="384" spans="1:25">
      <c r="A384" s="45"/>
      <c r="B384" s="44"/>
      <c r="C384" s="45"/>
      <c r="D384" s="45"/>
      <c r="E384" s="45"/>
      <c r="F384" s="45"/>
      <c r="G384" s="45"/>
      <c r="H384" s="45"/>
      <c r="I384" s="45"/>
      <c r="J384" s="45"/>
      <c r="K384" s="45"/>
      <c r="L384" s="45"/>
      <c r="M384" s="45"/>
      <c r="N384" s="45"/>
      <c r="O384" s="45"/>
      <c r="P384" s="45"/>
      <c r="Q384" s="45"/>
      <c r="R384" s="45"/>
      <c r="S384" s="45"/>
      <c r="T384" s="45"/>
      <c r="U384" s="45"/>
      <c r="V384" s="45"/>
      <c r="W384" s="45"/>
      <c r="X384" s="45"/>
      <c r="Y384" s="45"/>
    </row>
    <row r="385" spans="1:25">
      <c r="A385" s="45"/>
      <c r="B385" s="44"/>
      <c r="C385" s="45"/>
      <c r="D385" s="45"/>
      <c r="E385" s="45"/>
      <c r="F385" s="45"/>
      <c r="G385" s="45"/>
      <c r="H385" s="45"/>
      <c r="I385" s="45"/>
      <c r="J385" s="45"/>
      <c r="K385" s="45"/>
      <c r="L385" s="45"/>
      <c r="M385" s="45"/>
      <c r="N385" s="45"/>
      <c r="O385" s="45"/>
      <c r="P385" s="45"/>
      <c r="Q385" s="45"/>
      <c r="R385" s="45"/>
      <c r="S385" s="45"/>
      <c r="T385" s="45"/>
      <c r="U385" s="45"/>
      <c r="V385" s="45"/>
      <c r="W385" s="45"/>
      <c r="X385" s="45"/>
      <c r="Y385" s="45"/>
    </row>
    <row r="386" spans="1:25">
      <c r="A386" s="45"/>
      <c r="B386" s="44"/>
      <c r="C386" s="45"/>
      <c r="D386" s="45"/>
      <c r="E386" s="45"/>
      <c r="F386" s="45"/>
      <c r="G386" s="45"/>
      <c r="H386" s="45"/>
      <c r="I386" s="45"/>
      <c r="J386" s="45"/>
      <c r="K386" s="45"/>
      <c r="L386" s="45"/>
      <c r="M386" s="45"/>
      <c r="N386" s="45"/>
      <c r="O386" s="45"/>
      <c r="P386" s="45"/>
      <c r="Q386" s="45"/>
      <c r="R386" s="45"/>
      <c r="S386" s="45"/>
      <c r="T386" s="45"/>
      <c r="U386" s="45"/>
      <c r="V386" s="45"/>
      <c r="W386" s="45"/>
      <c r="X386" s="45"/>
      <c r="Y386" s="45"/>
    </row>
    <row r="387" spans="1:25">
      <c r="A387" s="45"/>
      <c r="B387" s="44"/>
      <c r="C387" s="45"/>
      <c r="D387" s="45"/>
      <c r="E387" s="45"/>
      <c r="F387" s="45"/>
      <c r="G387" s="45"/>
      <c r="H387" s="45"/>
      <c r="I387" s="45"/>
      <c r="J387" s="45"/>
      <c r="K387" s="45"/>
      <c r="L387" s="45"/>
      <c r="M387" s="45"/>
      <c r="N387" s="45"/>
      <c r="O387" s="45"/>
      <c r="P387" s="45"/>
      <c r="Q387" s="45"/>
      <c r="R387" s="45"/>
      <c r="S387" s="45"/>
      <c r="T387" s="45"/>
      <c r="U387" s="45"/>
      <c r="V387" s="45"/>
      <c r="W387" s="45"/>
      <c r="X387" s="45"/>
      <c r="Y387" s="45"/>
    </row>
    <row r="388" spans="1:25">
      <c r="A388" s="45"/>
      <c r="B388" s="44"/>
      <c r="C388" s="45"/>
      <c r="D388" s="45"/>
      <c r="E388" s="45"/>
      <c r="F388" s="45"/>
      <c r="G388" s="45"/>
      <c r="H388" s="45"/>
      <c r="I388" s="45"/>
      <c r="J388" s="45"/>
      <c r="K388" s="45"/>
      <c r="L388" s="45"/>
      <c r="M388" s="45"/>
      <c r="N388" s="45"/>
      <c r="O388" s="45"/>
      <c r="P388" s="45"/>
      <c r="Q388" s="45"/>
      <c r="R388" s="45"/>
      <c r="S388" s="45"/>
      <c r="T388" s="45"/>
      <c r="U388" s="45"/>
      <c r="V388" s="45"/>
      <c r="W388" s="45"/>
      <c r="X388" s="45"/>
      <c r="Y388" s="45"/>
    </row>
    <row r="389" spans="1:25">
      <c r="A389" s="45"/>
      <c r="B389" s="44"/>
      <c r="C389" s="45"/>
      <c r="D389" s="45"/>
      <c r="E389" s="45"/>
      <c r="F389" s="45"/>
      <c r="G389" s="45"/>
      <c r="H389" s="45"/>
      <c r="I389" s="45"/>
      <c r="J389" s="45"/>
      <c r="K389" s="45"/>
      <c r="L389" s="45"/>
      <c r="M389" s="45"/>
      <c r="N389" s="45"/>
      <c r="O389" s="45"/>
      <c r="P389" s="45"/>
      <c r="Q389" s="45"/>
      <c r="R389" s="45"/>
      <c r="S389" s="45"/>
      <c r="T389" s="45"/>
      <c r="U389" s="45"/>
      <c r="V389" s="45"/>
      <c r="W389" s="45"/>
      <c r="X389" s="45"/>
      <c r="Y389" s="45"/>
    </row>
    <row r="390" spans="1:25">
      <c r="A390" s="45"/>
      <c r="B390" s="44"/>
      <c r="C390" s="45"/>
      <c r="D390" s="45"/>
      <c r="E390" s="45"/>
      <c r="F390" s="45"/>
      <c r="G390" s="45"/>
      <c r="H390" s="45"/>
      <c r="I390" s="45"/>
      <c r="J390" s="45"/>
      <c r="K390" s="45"/>
      <c r="L390" s="45"/>
      <c r="M390" s="45"/>
      <c r="N390" s="45"/>
      <c r="O390" s="45"/>
      <c r="P390" s="45"/>
      <c r="Q390" s="45"/>
      <c r="R390" s="45"/>
      <c r="S390" s="45"/>
      <c r="T390" s="45"/>
      <c r="U390" s="45"/>
      <c r="V390" s="45"/>
      <c r="W390" s="45"/>
      <c r="X390" s="45"/>
      <c r="Y390" s="45"/>
    </row>
    <row r="391" spans="1:25">
      <c r="A391" s="45"/>
      <c r="B391" s="44"/>
      <c r="C391" s="45"/>
      <c r="D391" s="45"/>
      <c r="E391" s="45"/>
      <c r="F391" s="45"/>
      <c r="G391" s="45"/>
      <c r="H391" s="45"/>
      <c r="I391" s="45"/>
      <c r="J391" s="45"/>
      <c r="K391" s="45"/>
      <c r="L391" s="45"/>
      <c r="M391" s="45"/>
      <c r="N391" s="45"/>
      <c r="O391" s="45"/>
      <c r="P391" s="45"/>
      <c r="Q391" s="45"/>
      <c r="R391" s="45"/>
      <c r="S391" s="45"/>
      <c r="T391" s="45"/>
      <c r="U391" s="45"/>
      <c r="V391" s="45"/>
      <c r="W391" s="45"/>
      <c r="X391" s="45"/>
      <c r="Y391" s="45"/>
    </row>
    <row r="392" spans="1:25">
      <c r="A392" s="45"/>
      <c r="B392" s="44"/>
      <c r="C392" s="45"/>
      <c r="D392" s="45"/>
      <c r="E392" s="45"/>
      <c r="F392" s="45"/>
      <c r="G392" s="45"/>
      <c r="H392" s="45"/>
      <c r="I392" s="45"/>
      <c r="J392" s="45"/>
      <c r="K392" s="45"/>
      <c r="L392" s="45"/>
      <c r="M392" s="45"/>
      <c r="N392" s="45"/>
      <c r="O392" s="45"/>
      <c r="P392" s="45"/>
      <c r="Q392" s="45"/>
      <c r="R392" s="45"/>
      <c r="S392" s="45"/>
      <c r="T392" s="45"/>
      <c r="U392" s="45"/>
      <c r="V392" s="45"/>
      <c r="W392" s="45"/>
      <c r="X392" s="45"/>
      <c r="Y392" s="45"/>
    </row>
    <row r="393" spans="1:25">
      <c r="A393" s="45"/>
      <c r="B393" s="44"/>
      <c r="C393" s="45"/>
      <c r="D393" s="45"/>
      <c r="E393" s="45"/>
      <c r="F393" s="45"/>
      <c r="G393" s="45"/>
      <c r="H393" s="45"/>
      <c r="I393" s="45"/>
      <c r="J393" s="45"/>
      <c r="K393" s="45"/>
      <c r="L393" s="45"/>
      <c r="M393" s="45"/>
      <c r="N393" s="45"/>
      <c r="O393" s="45"/>
      <c r="P393" s="45"/>
      <c r="Q393" s="45"/>
      <c r="R393" s="45"/>
      <c r="S393" s="45"/>
      <c r="T393" s="45"/>
      <c r="U393" s="45"/>
      <c r="V393" s="45"/>
      <c r="W393" s="45"/>
      <c r="X393" s="45"/>
      <c r="Y393" s="45"/>
    </row>
    <row r="394" spans="1:25">
      <c r="A394" s="45"/>
      <c r="B394" s="44"/>
      <c r="C394" s="45"/>
      <c r="D394" s="45"/>
      <c r="E394" s="45"/>
      <c r="F394" s="45"/>
      <c r="G394" s="45"/>
      <c r="H394" s="45"/>
      <c r="I394" s="45"/>
      <c r="J394" s="45"/>
      <c r="K394" s="45"/>
      <c r="L394" s="45"/>
      <c r="M394" s="45"/>
      <c r="N394" s="45"/>
      <c r="O394" s="45"/>
      <c r="P394" s="45"/>
      <c r="Q394" s="45"/>
      <c r="R394" s="45"/>
      <c r="S394" s="45"/>
      <c r="T394" s="45"/>
      <c r="U394" s="45"/>
      <c r="V394" s="45"/>
      <c r="W394" s="45"/>
      <c r="X394" s="45"/>
      <c r="Y394" s="45"/>
    </row>
    <row r="395" spans="1:25">
      <c r="A395" s="45"/>
      <c r="B395" s="44"/>
      <c r="C395" s="45"/>
      <c r="D395" s="45"/>
      <c r="E395" s="45"/>
      <c r="F395" s="45"/>
      <c r="G395" s="45"/>
      <c r="H395" s="45"/>
      <c r="I395" s="45"/>
      <c r="J395" s="45"/>
      <c r="K395" s="45"/>
      <c r="L395" s="45"/>
      <c r="M395" s="45"/>
      <c r="N395" s="45"/>
      <c r="O395" s="45"/>
      <c r="P395" s="45"/>
      <c r="Q395" s="45"/>
      <c r="R395" s="45"/>
      <c r="S395" s="45"/>
      <c r="T395" s="45"/>
      <c r="U395" s="45"/>
      <c r="V395" s="45"/>
      <c r="W395" s="45"/>
      <c r="X395" s="45"/>
      <c r="Y395" s="45"/>
    </row>
    <row r="396" spans="1:25">
      <c r="A396" s="45"/>
      <c r="B396" s="44"/>
      <c r="C396" s="45"/>
      <c r="D396" s="45"/>
      <c r="E396" s="45"/>
      <c r="F396" s="45"/>
      <c r="G396" s="45"/>
      <c r="H396" s="45"/>
      <c r="I396" s="45"/>
      <c r="J396" s="45"/>
      <c r="K396" s="45"/>
      <c r="L396" s="45"/>
      <c r="M396" s="45"/>
      <c r="N396" s="45"/>
      <c r="O396" s="45"/>
      <c r="P396" s="45"/>
      <c r="Q396" s="45"/>
      <c r="R396" s="45"/>
      <c r="S396" s="45"/>
      <c r="T396" s="45"/>
      <c r="U396" s="45"/>
      <c r="V396" s="45"/>
      <c r="W396" s="45"/>
      <c r="X396" s="45"/>
      <c r="Y396" s="45"/>
    </row>
    <row r="397" spans="1:25">
      <c r="A397" s="45"/>
      <c r="B397" s="44"/>
      <c r="C397" s="45"/>
      <c r="D397" s="45"/>
      <c r="E397" s="45"/>
      <c r="F397" s="45"/>
      <c r="G397" s="45"/>
      <c r="H397" s="45"/>
      <c r="I397" s="45"/>
      <c r="J397" s="45"/>
      <c r="K397" s="45"/>
      <c r="L397" s="45"/>
      <c r="M397" s="45"/>
      <c r="N397" s="45"/>
      <c r="O397" s="45"/>
      <c r="P397" s="45"/>
      <c r="Q397" s="45"/>
      <c r="R397" s="45"/>
      <c r="S397" s="45"/>
      <c r="T397" s="45"/>
      <c r="U397" s="45"/>
      <c r="V397" s="45"/>
      <c r="W397" s="45"/>
      <c r="X397" s="45"/>
      <c r="Y397" s="45"/>
    </row>
    <row r="398" spans="1:25">
      <c r="A398" s="45"/>
      <c r="B398" s="44"/>
      <c r="C398" s="45"/>
      <c r="D398" s="45"/>
      <c r="E398" s="45"/>
      <c r="F398" s="45"/>
      <c r="G398" s="45"/>
      <c r="H398" s="45"/>
      <c r="I398" s="45"/>
      <c r="J398" s="45"/>
      <c r="K398" s="45"/>
      <c r="L398" s="45"/>
      <c r="M398" s="45"/>
      <c r="N398" s="45"/>
      <c r="O398" s="45"/>
      <c r="P398" s="45"/>
      <c r="Q398" s="45"/>
      <c r="R398" s="45"/>
      <c r="S398" s="45"/>
      <c r="T398" s="45"/>
      <c r="U398" s="45"/>
      <c r="V398" s="45"/>
      <c r="W398" s="45"/>
      <c r="X398" s="45"/>
      <c r="Y398" s="45"/>
    </row>
    <row r="399" spans="1:25">
      <c r="A399" s="45"/>
      <c r="B399" s="44"/>
      <c r="C399" s="45"/>
      <c r="D399" s="45"/>
      <c r="E399" s="45"/>
      <c r="F399" s="45"/>
      <c r="G399" s="45"/>
      <c r="H399" s="45"/>
      <c r="I399" s="45"/>
      <c r="J399" s="45"/>
      <c r="K399" s="45"/>
      <c r="L399" s="45"/>
      <c r="M399" s="45"/>
      <c r="N399" s="45"/>
      <c r="O399" s="45"/>
      <c r="P399" s="45"/>
      <c r="Q399" s="45"/>
      <c r="R399" s="45"/>
      <c r="S399" s="45"/>
      <c r="T399" s="45"/>
      <c r="U399" s="45"/>
      <c r="V399" s="45"/>
      <c r="W399" s="45"/>
      <c r="X399" s="45"/>
      <c r="Y399" s="45"/>
    </row>
    <row r="400" spans="1:25">
      <c r="A400" s="45"/>
      <c r="B400" s="44"/>
      <c r="C400" s="45"/>
      <c r="D400" s="45"/>
      <c r="E400" s="45"/>
      <c r="F400" s="45"/>
      <c r="G400" s="45"/>
      <c r="H400" s="45"/>
      <c r="I400" s="45"/>
      <c r="J400" s="45"/>
      <c r="K400" s="45"/>
      <c r="L400" s="45"/>
      <c r="M400" s="45"/>
      <c r="N400" s="45"/>
      <c r="O400" s="45"/>
      <c r="P400" s="45"/>
      <c r="Q400" s="45"/>
      <c r="R400" s="45"/>
      <c r="S400" s="45"/>
      <c r="T400" s="45"/>
      <c r="U400" s="45"/>
      <c r="V400" s="45"/>
      <c r="W400" s="45"/>
      <c r="X400" s="45"/>
      <c r="Y400" s="45"/>
    </row>
    <row r="401" spans="1:25">
      <c r="A401" s="45"/>
      <c r="B401" s="44"/>
      <c r="C401" s="45"/>
      <c r="D401" s="45"/>
      <c r="E401" s="45"/>
      <c r="F401" s="45"/>
      <c r="G401" s="45"/>
      <c r="H401" s="45"/>
      <c r="I401" s="45"/>
      <c r="J401" s="45"/>
      <c r="K401" s="45"/>
      <c r="L401" s="45"/>
      <c r="M401" s="45"/>
      <c r="N401" s="45"/>
      <c r="O401" s="45"/>
      <c r="P401" s="45"/>
      <c r="Q401" s="45"/>
      <c r="R401" s="45"/>
      <c r="S401" s="45"/>
      <c r="T401" s="45"/>
      <c r="U401" s="45"/>
      <c r="V401" s="45"/>
      <c r="W401" s="45"/>
      <c r="X401" s="45"/>
      <c r="Y401" s="45"/>
    </row>
    <row r="402" spans="1:25">
      <c r="A402" s="45"/>
      <c r="B402" s="44"/>
      <c r="C402" s="45"/>
      <c r="D402" s="45"/>
      <c r="E402" s="45"/>
      <c r="F402" s="45"/>
      <c r="G402" s="45"/>
      <c r="H402" s="45"/>
      <c r="I402" s="45"/>
      <c r="J402" s="45"/>
      <c r="K402" s="45"/>
      <c r="L402" s="45"/>
      <c r="M402" s="45"/>
      <c r="N402" s="45"/>
      <c r="O402" s="45"/>
      <c r="P402" s="45"/>
      <c r="Q402" s="45"/>
      <c r="R402" s="45"/>
      <c r="S402" s="45"/>
      <c r="T402" s="45"/>
      <c r="U402" s="45"/>
      <c r="V402" s="45"/>
      <c r="W402" s="45"/>
      <c r="X402" s="45"/>
      <c r="Y402" s="45"/>
    </row>
    <row r="403" spans="1:25">
      <c r="A403" s="45"/>
      <c r="B403" s="44"/>
      <c r="C403" s="45"/>
      <c r="D403" s="45"/>
      <c r="E403" s="45"/>
      <c r="F403" s="45"/>
      <c r="G403" s="45"/>
      <c r="H403" s="45"/>
      <c r="I403" s="45"/>
      <c r="J403" s="45"/>
      <c r="K403" s="45"/>
      <c r="L403" s="45"/>
      <c r="M403" s="45"/>
      <c r="N403" s="45"/>
      <c r="O403" s="45"/>
      <c r="P403" s="45"/>
      <c r="Q403" s="45"/>
      <c r="R403" s="45"/>
      <c r="S403" s="45"/>
      <c r="T403" s="45"/>
      <c r="U403" s="45"/>
      <c r="V403" s="45"/>
      <c r="W403" s="45"/>
      <c r="X403" s="45"/>
      <c r="Y403" s="45"/>
    </row>
    <row r="404" spans="1:25">
      <c r="A404" s="45"/>
      <c r="B404" s="44"/>
      <c r="C404" s="45"/>
      <c r="D404" s="45"/>
      <c r="E404" s="45"/>
      <c r="F404" s="45"/>
      <c r="G404" s="45"/>
      <c r="H404" s="45"/>
      <c r="I404" s="45"/>
      <c r="J404" s="45"/>
      <c r="K404" s="45"/>
      <c r="L404" s="45"/>
      <c r="M404" s="45"/>
      <c r="N404" s="45"/>
      <c r="O404" s="45"/>
      <c r="P404" s="45"/>
      <c r="Q404" s="45"/>
      <c r="R404" s="45"/>
      <c r="S404" s="45"/>
      <c r="T404" s="45"/>
      <c r="U404" s="45"/>
      <c r="V404" s="45"/>
      <c r="W404" s="45"/>
      <c r="X404" s="45"/>
      <c r="Y404" s="45"/>
    </row>
    <row r="405" spans="1:25">
      <c r="A405" s="45"/>
      <c r="B405" s="44"/>
      <c r="C405" s="45"/>
      <c r="D405" s="45"/>
      <c r="E405" s="45"/>
      <c r="F405" s="45"/>
      <c r="G405" s="45"/>
      <c r="H405" s="45"/>
      <c r="I405" s="45"/>
      <c r="J405" s="45"/>
      <c r="K405" s="45"/>
      <c r="L405" s="45"/>
      <c r="M405" s="45"/>
      <c r="N405" s="45"/>
      <c r="O405" s="45"/>
      <c r="P405" s="45"/>
      <c r="Q405" s="45"/>
      <c r="R405" s="45"/>
      <c r="S405" s="45"/>
      <c r="T405" s="45"/>
      <c r="U405" s="45"/>
      <c r="V405" s="45"/>
      <c r="W405" s="45"/>
      <c r="X405" s="45"/>
      <c r="Y405" s="45"/>
    </row>
    <row r="406" spans="1:25">
      <c r="A406" s="45"/>
      <c r="B406" s="44"/>
      <c r="C406" s="45"/>
      <c r="D406" s="45"/>
      <c r="E406" s="45"/>
      <c r="F406" s="45"/>
      <c r="G406" s="45"/>
      <c r="H406" s="45"/>
      <c r="I406" s="45"/>
      <c r="J406" s="45"/>
      <c r="K406" s="45"/>
      <c r="L406" s="45"/>
      <c r="M406" s="45"/>
      <c r="N406" s="45"/>
      <c r="O406" s="45"/>
      <c r="P406" s="45"/>
      <c r="Q406" s="45"/>
      <c r="R406" s="45"/>
      <c r="S406" s="45"/>
      <c r="T406" s="45"/>
      <c r="U406" s="45"/>
      <c r="V406" s="45"/>
      <c r="W406" s="45"/>
      <c r="X406" s="45"/>
      <c r="Y406" s="45"/>
    </row>
    <row r="407" spans="1:25">
      <c r="A407" s="45"/>
      <c r="B407" s="44"/>
      <c r="C407" s="45"/>
      <c r="D407" s="45"/>
      <c r="E407" s="45"/>
      <c r="F407" s="45"/>
      <c r="G407" s="45"/>
      <c r="H407" s="45"/>
      <c r="I407" s="45"/>
      <c r="J407" s="45"/>
      <c r="K407" s="45"/>
      <c r="L407" s="45"/>
      <c r="M407" s="45"/>
      <c r="N407" s="45"/>
      <c r="O407" s="45"/>
      <c r="P407" s="45"/>
      <c r="Q407" s="45"/>
      <c r="R407" s="45"/>
      <c r="S407" s="45"/>
      <c r="T407" s="45"/>
      <c r="U407" s="45"/>
      <c r="V407" s="45"/>
      <c r="W407" s="45"/>
      <c r="X407" s="45"/>
      <c r="Y407" s="45"/>
    </row>
    <row r="408" spans="1:25">
      <c r="A408" s="45"/>
      <c r="B408" s="44"/>
      <c r="C408" s="45"/>
      <c r="D408" s="45"/>
      <c r="E408" s="45"/>
      <c r="F408" s="45"/>
      <c r="G408" s="45"/>
      <c r="H408" s="45"/>
      <c r="I408" s="45"/>
      <c r="J408" s="45"/>
      <c r="K408" s="45"/>
      <c r="L408" s="45"/>
      <c r="M408" s="45"/>
      <c r="N408" s="45"/>
      <c r="O408" s="45"/>
      <c r="P408" s="45"/>
      <c r="Q408" s="45"/>
      <c r="R408" s="45"/>
      <c r="S408" s="45"/>
      <c r="T408" s="45"/>
      <c r="U408" s="45"/>
      <c r="V408" s="45"/>
      <c r="W408" s="45"/>
      <c r="X408" s="45"/>
      <c r="Y408" s="45"/>
    </row>
    <row r="409" spans="1:25">
      <c r="A409" s="45"/>
      <c r="B409" s="44"/>
      <c r="C409" s="45"/>
      <c r="D409" s="45"/>
      <c r="E409" s="45"/>
      <c r="F409" s="45"/>
      <c r="G409" s="45"/>
      <c r="H409" s="45"/>
      <c r="I409" s="45"/>
      <c r="J409" s="45"/>
      <c r="K409" s="45"/>
      <c r="L409" s="45"/>
      <c r="M409" s="45"/>
      <c r="N409" s="45"/>
      <c r="O409" s="45"/>
      <c r="P409" s="45"/>
      <c r="Q409" s="45"/>
      <c r="R409" s="45"/>
      <c r="S409" s="45"/>
      <c r="T409" s="45"/>
      <c r="U409" s="45"/>
      <c r="V409" s="45"/>
      <c r="W409" s="45"/>
      <c r="X409" s="45"/>
      <c r="Y409" s="45"/>
    </row>
    <row r="410" spans="1:25">
      <c r="A410" s="45"/>
      <c r="B410" s="44"/>
      <c r="C410" s="45"/>
      <c r="D410" s="45"/>
      <c r="E410" s="45"/>
      <c r="F410" s="45"/>
      <c r="G410" s="45"/>
      <c r="H410" s="45"/>
      <c r="I410" s="45"/>
      <c r="J410" s="45"/>
      <c r="K410" s="45"/>
      <c r="L410" s="45"/>
      <c r="M410" s="45"/>
      <c r="N410" s="45"/>
      <c r="O410" s="45"/>
      <c r="P410" s="45"/>
      <c r="Q410" s="45"/>
      <c r="R410" s="45"/>
      <c r="S410" s="45"/>
      <c r="T410" s="45"/>
      <c r="U410" s="45"/>
      <c r="V410" s="45"/>
      <c r="W410" s="45"/>
      <c r="X410" s="45"/>
      <c r="Y410" s="45"/>
    </row>
    <row r="411" spans="1:25">
      <c r="A411" s="45"/>
      <c r="B411" s="44"/>
      <c r="C411" s="45"/>
      <c r="D411" s="45"/>
      <c r="E411" s="45"/>
      <c r="F411" s="45"/>
      <c r="G411" s="45"/>
      <c r="H411" s="45"/>
      <c r="I411" s="45"/>
      <c r="J411" s="45"/>
      <c r="K411" s="45"/>
      <c r="L411" s="45"/>
      <c r="M411" s="45"/>
      <c r="N411" s="45"/>
      <c r="O411" s="45"/>
      <c r="P411" s="45"/>
      <c r="Q411" s="45"/>
      <c r="R411" s="45"/>
      <c r="S411" s="45"/>
      <c r="T411" s="45"/>
      <c r="U411" s="45"/>
      <c r="V411" s="45"/>
      <c r="W411" s="45"/>
      <c r="X411" s="45"/>
      <c r="Y411" s="45"/>
    </row>
    <row r="412" spans="1:25">
      <c r="A412" s="45"/>
      <c r="B412" s="44"/>
      <c r="C412" s="45"/>
      <c r="D412" s="45"/>
      <c r="E412" s="45"/>
      <c r="F412" s="45"/>
      <c r="G412" s="45"/>
      <c r="H412" s="45"/>
      <c r="I412" s="45"/>
      <c r="J412" s="45"/>
      <c r="K412" s="45"/>
      <c r="L412" s="45"/>
      <c r="M412" s="45"/>
      <c r="N412" s="45"/>
      <c r="O412" s="45"/>
      <c r="P412" s="45"/>
      <c r="Q412" s="45"/>
      <c r="R412" s="45"/>
      <c r="S412" s="45"/>
      <c r="T412" s="45"/>
      <c r="U412" s="45"/>
      <c r="V412" s="45"/>
      <c r="W412" s="45"/>
      <c r="X412" s="45"/>
      <c r="Y412" s="45"/>
    </row>
    <row r="413" spans="1:25">
      <c r="A413" s="45"/>
      <c r="B413" s="44"/>
      <c r="C413" s="45"/>
      <c r="D413" s="45"/>
      <c r="E413" s="45"/>
      <c r="F413" s="45"/>
      <c r="G413" s="45"/>
      <c r="H413" s="45"/>
      <c r="I413" s="45"/>
      <c r="J413" s="45"/>
      <c r="K413" s="45"/>
      <c r="L413" s="45"/>
      <c r="M413" s="45"/>
      <c r="N413" s="45"/>
      <c r="O413" s="45"/>
      <c r="P413" s="45"/>
      <c r="Q413" s="45"/>
      <c r="R413" s="45"/>
      <c r="S413" s="45"/>
      <c r="T413" s="45"/>
      <c r="U413" s="45"/>
      <c r="V413" s="45"/>
      <c r="W413" s="45"/>
      <c r="X413" s="45"/>
      <c r="Y413" s="45"/>
    </row>
    <row r="414" spans="1:25">
      <c r="A414" s="45"/>
      <c r="B414" s="44"/>
      <c r="C414" s="45"/>
      <c r="D414" s="45"/>
      <c r="E414" s="45"/>
      <c r="F414" s="45"/>
      <c r="G414" s="45"/>
      <c r="H414" s="45"/>
      <c r="I414" s="45"/>
      <c r="J414" s="45"/>
      <c r="K414" s="45"/>
      <c r="L414" s="45"/>
      <c r="M414" s="45"/>
      <c r="N414" s="45"/>
      <c r="O414" s="45"/>
      <c r="P414" s="45"/>
      <c r="Q414" s="45"/>
      <c r="R414" s="45"/>
      <c r="S414" s="45"/>
      <c r="T414" s="45"/>
      <c r="U414" s="45"/>
      <c r="V414" s="45"/>
      <c r="W414" s="45"/>
      <c r="X414" s="45"/>
      <c r="Y414" s="45"/>
    </row>
    <row r="415" spans="1:25">
      <c r="A415" s="45"/>
      <c r="B415" s="44"/>
      <c r="C415" s="45"/>
      <c r="D415" s="45"/>
      <c r="E415" s="45"/>
      <c r="F415" s="45"/>
      <c r="G415" s="45"/>
      <c r="H415" s="45"/>
      <c r="I415" s="45"/>
      <c r="J415" s="45"/>
      <c r="K415" s="45"/>
      <c r="L415" s="45"/>
      <c r="M415" s="45"/>
      <c r="N415" s="45"/>
      <c r="O415" s="45"/>
      <c r="P415" s="45"/>
      <c r="Q415" s="45"/>
      <c r="R415" s="45"/>
      <c r="S415" s="45"/>
      <c r="T415" s="45"/>
      <c r="U415" s="45"/>
      <c r="V415" s="45"/>
      <c r="W415" s="45"/>
      <c r="X415" s="45"/>
      <c r="Y415" s="45"/>
    </row>
    <row r="416" spans="1:25">
      <c r="A416" s="45"/>
      <c r="B416" s="44"/>
      <c r="C416" s="45"/>
      <c r="D416" s="45"/>
      <c r="E416" s="45"/>
      <c r="F416" s="45"/>
      <c r="G416" s="45"/>
      <c r="H416" s="45"/>
      <c r="I416" s="45"/>
      <c r="J416" s="45"/>
      <c r="K416" s="45"/>
      <c r="L416" s="45"/>
      <c r="M416" s="45"/>
      <c r="N416" s="45"/>
      <c r="O416" s="45"/>
      <c r="P416" s="45"/>
      <c r="Q416" s="45"/>
      <c r="R416" s="45"/>
      <c r="S416" s="45"/>
      <c r="T416" s="45"/>
      <c r="U416" s="45"/>
      <c r="V416" s="45"/>
      <c r="W416" s="45"/>
      <c r="X416" s="45"/>
      <c r="Y416" s="45"/>
    </row>
    <row r="417" spans="1:25">
      <c r="A417" s="45"/>
      <c r="B417" s="44"/>
      <c r="C417" s="45"/>
      <c r="D417" s="45"/>
      <c r="E417" s="45"/>
      <c r="F417" s="45"/>
      <c r="G417" s="45"/>
      <c r="H417" s="45"/>
      <c r="I417" s="45"/>
      <c r="J417" s="45"/>
      <c r="K417" s="45"/>
      <c r="L417" s="45"/>
      <c r="M417" s="45"/>
      <c r="N417" s="45"/>
      <c r="O417" s="45"/>
      <c r="P417" s="45"/>
      <c r="Q417" s="45"/>
      <c r="R417" s="45"/>
      <c r="S417" s="45"/>
      <c r="T417" s="45"/>
      <c r="U417" s="45"/>
      <c r="V417" s="45"/>
      <c r="W417" s="45"/>
      <c r="X417" s="45"/>
      <c r="Y417" s="45"/>
    </row>
    <row r="418" spans="1:25">
      <c r="A418" s="45"/>
      <c r="B418" s="44"/>
      <c r="C418" s="45"/>
      <c r="D418" s="45"/>
      <c r="E418" s="45"/>
      <c r="F418" s="45"/>
      <c r="G418" s="45"/>
      <c r="H418" s="45"/>
      <c r="I418" s="45"/>
      <c r="J418" s="45"/>
      <c r="K418" s="45"/>
      <c r="L418" s="45"/>
      <c r="M418" s="45"/>
      <c r="N418" s="45"/>
      <c r="O418" s="45"/>
      <c r="P418" s="45"/>
      <c r="Q418" s="45"/>
      <c r="R418" s="45"/>
      <c r="S418" s="45"/>
      <c r="T418" s="45"/>
      <c r="U418" s="45"/>
      <c r="V418" s="45"/>
      <c r="W418" s="45"/>
      <c r="X418" s="45"/>
      <c r="Y418" s="45"/>
    </row>
    <row r="419" spans="1:25">
      <c r="A419" s="45"/>
      <c r="B419" s="44"/>
      <c r="C419" s="45"/>
      <c r="D419" s="45"/>
      <c r="E419" s="45"/>
      <c r="F419" s="45"/>
      <c r="G419" s="45"/>
      <c r="H419" s="45"/>
      <c r="I419" s="45"/>
      <c r="J419" s="45"/>
      <c r="K419" s="45"/>
      <c r="L419" s="45"/>
      <c r="M419" s="45"/>
      <c r="N419" s="45"/>
      <c r="O419" s="45"/>
      <c r="P419" s="45"/>
      <c r="Q419" s="45"/>
      <c r="R419" s="45"/>
      <c r="S419" s="45"/>
      <c r="T419" s="45"/>
      <c r="U419" s="45"/>
      <c r="V419" s="45"/>
      <c r="W419" s="45"/>
      <c r="X419" s="45"/>
      <c r="Y419" s="45"/>
    </row>
    <row r="420" spans="1:25">
      <c r="A420" s="45"/>
      <c r="B420" s="44"/>
      <c r="C420" s="45"/>
      <c r="D420" s="45"/>
      <c r="E420" s="45"/>
      <c r="F420" s="45"/>
      <c r="G420" s="45"/>
      <c r="H420" s="45"/>
      <c r="I420" s="45"/>
      <c r="J420" s="45"/>
      <c r="K420" s="45"/>
      <c r="L420" s="45"/>
      <c r="M420" s="45"/>
      <c r="N420" s="45"/>
      <c r="O420" s="45"/>
      <c r="P420" s="45"/>
      <c r="Q420" s="45"/>
      <c r="R420" s="45"/>
      <c r="S420" s="45"/>
      <c r="T420" s="45"/>
      <c r="U420" s="45"/>
      <c r="V420" s="45"/>
      <c r="W420" s="45"/>
      <c r="X420" s="45"/>
      <c r="Y420" s="45"/>
    </row>
    <row r="421" spans="1:25">
      <c r="A421" s="45"/>
      <c r="B421" s="44"/>
      <c r="C421" s="45"/>
      <c r="D421" s="45"/>
      <c r="E421" s="45"/>
      <c r="F421" s="45"/>
      <c r="G421" s="45"/>
      <c r="H421" s="45"/>
      <c r="I421" s="45"/>
      <c r="J421" s="45"/>
      <c r="K421" s="45"/>
      <c r="L421" s="45"/>
      <c r="M421" s="45"/>
      <c r="N421" s="45"/>
      <c r="O421" s="45"/>
      <c r="P421" s="45"/>
      <c r="Q421" s="45"/>
      <c r="R421" s="45"/>
      <c r="S421" s="45"/>
      <c r="T421" s="45"/>
      <c r="U421" s="45"/>
      <c r="V421" s="45"/>
      <c r="W421" s="45"/>
      <c r="X421" s="45"/>
      <c r="Y421" s="45"/>
    </row>
    <row r="422" spans="1:25">
      <c r="A422" s="45"/>
      <c r="B422" s="44"/>
      <c r="C422" s="45"/>
      <c r="D422" s="45"/>
      <c r="E422" s="45"/>
      <c r="F422" s="45"/>
      <c r="G422" s="45"/>
      <c r="H422" s="45"/>
      <c r="I422" s="45"/>
      <c r="J422" s="45"/>
      <c r="K422" s="45"/>
      <c r="L422" s="45"/>
      <c r="M422" s="45"/>
      <c r="N422" s="45"/>
      <c r="O422" s="45"/>
      <c r="P422" s="45"/>
      <c r="Q422" s="45"/>
      <c r="R422" s="45"/>
      <c r="S422" s="45"/>
      <c r="T422" s="45"/>
      <c r="U422" s="45"/>
      <c r="V422" s="45"/>
      <c r="W422" s="45"/>
      <c r="X422" s="45"/>
      <c r="Y422" s="45"/>
    </row>
    <row r="423" spans="1:25">
      <c r="A423" s="45"/>
      <c r="B423" s="44"/>
      <c r="C423" s="45"/>
      <c r="D423" s="45"/>
      <c r="E423" s="45"/>
      <c r="F423" s="45"/>
      <c r="G423" s="45"/>
      <c r="H423" s="45"/>
      <c r="I423" s="45"/>
      <c r="J423" s="45"/>
      <c r="K423" s="45"/>
      <c r="L423" s="45"/>
      <c r="M423" s="45"/>
      <c r="N423" s="45"/>
      <c r="O423" s="45"/>
      <c r="P423" s="45"/>
      <c r="Q423" s="45"/>
      <c r="R423" s="45"/>
      <c r="S423" s="45"/>
      <c r="T423" s="45"/>
      <c r="U423" s="45"/>
      <c r="V423" s="45"/>
      <c r="W423" s="45"/>
      <c r="X423" s="45"/>
      <c r="Y423" s="45"/>
    </row>
    <row r="424" spans="1:25">
      <c r="A424" s="45"/>
      <c r="B424" s="44"/>
      <c r="C424" s="45"/>
      <c r="D424" s="45"/>
      <c r="E424" s="45"/>
      <c r="F424" s="45"/>
      <c r="G424" s="45"/>
      <c r="H424" s="45"/>
      <c r="I424" s="45"/>
      <c r="J424" s="45"/>
      <c r="K424" s="45"/>
      <c r="L424" s="45"/>
      <c r="M424" s="45"/>
      <c r="N424" s="45"/>
      <c r="O424" s="45"/>
      <c r="P424" s="45"/>
      <c r="Q424" s="45"/>
      <c r="R424" s="45"/>
      <c r="S424" s="45"/>
      <c r="T424" s="45"/>
      <c r="U424" s="45"/>
      <c r="V424" s="45"/>
      <c r="W424" s="45"/>
      <c r="X424" s="45"/>
      <c r="Y424" s="45"/>
    </row>
    <row r="425" spans="1:25">
      <c r="A425" s="45"/>
      <c r="B425" s="44"/>
      <c r="C425" s="45"/>
      <c r="D425" s="45"/>
      <c r="E425" s="45"/>
      <c r="F425" s="45"/>
      <c r="G425" s="45"/>
      <c r="H425" s="45"/>
      <c r="I425" s="45"/>
      <c r="J425" s="45"/>
      <c r="K425" s="45"/>
      <c r="L425" s="45"/>
      <c r="M425" s="45"/>
      <c r="N425" s="45"/>
      <c r="O425" s="45"/>
      <c r="P425" s="45"/>
      <c r="Q425" s="45"/>
      <c r="R425" s="45"/>
      <c r="S425" s="45"/>
      <c r="T425" s="45"/>
      <c r="U425" s="45"/>
      <c r="V425" s="45"/>
      <c r="W425" s="45"/>
      <c r="X425" s="45"/>
      <c r="Y425" s="45"/>
    </row>
    <row r="426" spans="1:25">
      <c r="A426" s="45"/>
      <c r="B426" s="44"/>
      <c r="C426" s="45"/>
      <c r="D426" s="45"/>
      <c r="E426" s="45"/>
      <c r="F426" s="45"/>
      <c r="G426" s="45"/>
      <c r="H426" s="45"/>
      <c r="I426" s="45"/>
      <c r="J426" s="45"/>
      <c r="K426" s="45"/>
      <c r="L426" s="45"/>
      <c r="M426" s="45"/>
      <c r="N426" s="45"/>
      <c r="O426" s="45"/>
      <c r="P426" s="45"/>
      <c r="Q426" s="45"/>
      <c r="R426" s="45"/>
      <c r="S426" s="45"/>
      <c r="T426" s="45"/>
      <c r="U426" s="45"/>
      <c r="V426" s="45"/>
      <c r="W426" s="45"/>
      <c r="X426" s="45"/>
      <c r="Y426" s="45"/>
    </row>
    <row r="427" spans="1:25">
      <c r="A427" s="45"/>
      <c r="B427" s="44"/>
      <c r="C427" s="45"/>
      <c r="D427" s="45"/>
      <c r="E427" s="45"/>
      <c r="F427" s="45"/>
      <c r="G427" s="45"/>
      <c r="H427" s="45"/>
      <c r="I427" s="45"/>
      <c r="J427" s="45"/>
      <c r="K427" s="45"/>
      <c r="L427" s="45"/>
      <c r="M427" s="45"/>
      <c r="N427" s="45"/>
      <c r="O427" s="45"/>
      <c r="P427" s="45"/>
      <c r="Q427" s="45"/>
      <c r="R427" s="45"/>
      <c r="S427" s="45"/>
      <c r="T427" s="45"/>
      <c r="U427" s="45"/>
      <c r="V427" s="45"/>
      <c r="W427" s="45"/>
      <c r="X427" s="45"/>
      <c r="Y427" s="45"/>
    </row>
    <row r="428" spans="1:25">
      <c r="A428" s="45"/>
      <c r="B428" s="44"/>
      <c r="C428" s="45"/>
      <c r="D428" s="45"/>
      <c r="E428" s="45"/>
      <c r="F428" s="45"/>
      <c r="G428" s="45"/>
      <c r="H428" s="45"/>
      <c r="I428" s="45"/>
      <c r="J428" s="45"/>
      <c r="K428" s="45"/>
      <c r="L428" s="45"/>
      <c r="M428" s="45"/>
      <c r="N428" s="45"/>
      <c r="O428" s="45"/>
      <c r="P428" s="45"/>
      <c r="Q428" s="45"/>
      <c r="R428" s="45"/>
      <c r="S428" s="45"/>
      <c r="T428" s="45"/>
      <c r="U428" s="45"/>
      <c r="V428" s="45"/>
      <c r="W428" s="45"/>
      <c r="X428" s="45"/>
      <c r="Y428" s="45"/>
    </row>
    <row r="429" spans="1:25">
      <c r="A429" s="45"/>
      <c r="B429" s="44"/>
      <c r="C429" s="45"/>
      <c r="D429" s="45"/>
      <c r="E429" s="45"/>
      <c r="F429" s="45"/>
      <c r="G429" s="45"/>
      <c r="H429" s="45"/>
      <c r="I429" s="45"/>
      <c r="J429" s="45"/>
      <c r="K429" s="45"/>
      <c r="L429" s="45"/>
      <c r="M429" s="45"/>
      <c r="N429" s="45"/>
      <c r="O429" s="45"/>
      <c r="P429" s="45"/>
      <c r="Q429" s="45"/>
      <c r="R429" s="45"/>
      <c r="S429" s="45"/>
      <c r="T429" s="45"/>
      <c r="U429" s="45"/>
      <c r="V429" s="45"/>
      <c r="W429" s="45"/>
      <c r="X429" s="45"/>
      <c r="Y429" s="45"/>
    </row>
    <row r="430" spans="1:25">
      <c r="A430" s="45"/>
      <c r="B430" s="44"/>
      <c r="C430" s="45"/>
      <c r="D430" s="45"/>
      <c r="E430" s="45"/>
      <c r="F430" s="45"/>
      <c r="G430" s="45"/>
      <c r="H430" s="45"/>
      <c r="I430" s="45"/>
      <c r="J430" s="45"/>
      <c r="K430" s="45"/>
      <c r="L430" s="45"/>
      <c r="M430" s="45"/>
      <c r="N430" s="45"/>
      <c r="O430" s="45"/>
      <c r="P430" s="45"/>
      <c r="Q430" s="45"/>
      <c r="R430" s="45"/>
      <c r="S430" s="45"/>
      <c r="T430" s="45"/>
      <c r="U430" s="45"/>
      <c r="V430" s="45"/>
      <c r="W430" s="45"/>
      <c r="X430" s="45"/>
      <c r="Y430" s="45"/>
    </row>
    <row r="431" spans="1:25">
      <c r="A431" s="45"/>
      <c r="B431" s="44"/>
      <c r="C431" s="45"/>
      <c r="D431" s="45"/>
      <c r="E431" s="45"/>
      <c r="F431" s="45"/>
      <c r="G431" s="45"/>
      <c r="H431" s="45"/>
      <c r="I431" s="45"/>
      <c r="J431" s="45"/>
      <c r="K431" s="45"/>
      <c r="L431" s="45"/>
      <c r="M431" s="45"/>
      <c r="N431" s="45"/>
      <c r="O431" s="45"/>
      <c r="P431" s="45"/>
      <c r="Q431" s="45"/>
      <c r="R431" s="45"/>
      <c r="S431" s="45"/>
      <c r="T431" s="45"/>
      <c r="U431" s="45"/>
      <c r="V431" s="45"/>
      <c r="W431" s="45"/>
      <c r="X431" s="45"/>
      <c r="Y431" s="45"/>
    </row>
    <row r="432" spans="1:25">
      <c r="A432" s="45"/>
      <c r="B432" s="44"/>
      <c r="C432" s="45"/>
      <c r="D432" s="45"/>
      <c r="E432" s="45"/>
      <c r="F432" s="45"/>
      <c r="G432" s="45"/>
      <c r="H432" s="45"/>
      <c r="I432" s="45"/>
      <c r="J432" s="45"/>
      <c r="K432" s="45"/>
      <c r="L432" s="45"/>
      <c r="M432" s="45"/>
      <c r="N432" s="45"/>
      <c r="O432" s="45"/>
      <c r="P432" s="45"/>
      <c r="Q432" s="45"/>
      <c r="R432" s="45"/>
      <c r="S432" s="45"/>
      <c r="T432" s="45"/>
      <c r="U432" s="45"/>
      <c r="V432" s="45"/>
      <c r="W432" s="45"/>
      <c r="X432" s="45"/>
      <c r="Y432" s="45"/>
    </row>
    <row r="433" spans="1:25">
      <c r="A433" s="45"/>
      <c r="B433" s="44"/>
      <c r="C433" s="45"/>
      <c r="D433" s="45"/>
      <c r="E433" s="45"/>
      <c r="F433" s="45"/>
      <c r="G433" s="45"/>
      <c r="H433" s="45"/>
      <c r="I433" s="45"/>
      <c r="J433" s="45"/>
      <c r="K433" s="45"/>
      <c r="L433" s="45"/>
      <c r="M433" s="45"/>
      <c r="N433" s="45"/>
      <c r="O433" s="45"/>
      <c r="P433" s="45"/>
      <c r="Q433" s="45"/>
      <c r="R433" s="45"/>
      <c r="S433" s="45"/>
      <c r="T433" s="45"/>
      <c r="U433" s="45"/>
      <c r="V433" s="45"/>
      <c r="W433" s="45"/>
      <c r="X433" s="45"/>
      <c r="Y433" s="45"/>
    </row>
    <row r="434" spans="1:25">
      <c r="A434" s="45"/>
      <c r="B434" s="44"/>
      <c r="C434" s="45"/>
      <c r="D434" s="45"/>
      <c r="E434" s="45"/>
      <c r="F434" s="45"/>
      <c r="G434" s="45"/>
      <c r="H434" s="45"/>
      <c r="I434" s="45"/>
      <c r="J434" s="45"/>
      <c r="K434" s="45"/>
      <c r="L434" s="45"/>
      <c r="M434" s="45"/>
      <c r="N434" s="45"/>
      <c r="O434" s="45"/>
      <c r="P434" s="45"/>
      <c r="Q434" s="45"/>
      <c r="R434" s="45"/>
      <c r="S434" s="45"/>
      <c r="T434" s="45"/>
      <c r="U434" s="45"/>
      <c r="V434" s="45"/>
      <c r="W434" s="45"/>
      <c r="X434" s="45"/>
      <c r="Y434" s="45"/>
    </row>
    <row r="435" spans="1:25">
      <c r="A435" s="45"/>
      <c r="B435" s="44"/>
      <c r="C435" s="45"/>
      <c r="D435" s="45"/>
      <c r="E435" s="45"/>
      <c r="F435" s="45"/>
      <c r="G435" s="45"/>
      <c r="H435" s="45"/>
      <c r="I435" s="45"/>
      <c r="J435" s="45"/>
      <c r="K435" s="45"/>
      <c r="L435" s="45"/>
      <c r="M435" s="45"/>
      <c r="N435" s="45"/>
      <c r="O435" s="45"/>
      <c r="P435" s="45"/>
      <c r="Q435" s="45"/>
      <c r="R435" s="45"/>
      <c r="S435" s="45"/>
      <c r="T435" s="45"/>
      <c r="U435" s="45"/>
      <c r="V435" s="45"/>
      <c r="W435" s="45"/>
      <c r="X435" s="45"/>
      <c r="Y435" s="45"/>
    </row>
    <row r="436" spans="1:25">
      <c r="A436" s="45"/>
      <c r="B436" s="44"/>
      <c r="C436" s="45"/>
      <c r="D436" s="45"/>
      <c r="E436" s="45"/>
      <c r="F436" s="45"/>
      <c r="G436" s="45"/>
      <c r="H436" s="45"/>
      <c r="I436" s="45"/>
      <c r="J436" s="45"/>
      <c r="K436" s="45"/>
      <c r="L436" s="45"/>
      <c r="M436" s="45"/>
      <c r="N436" s="45"/>
      <c r="O436" s="45"/>
      <c r="P436" s="45"/>
      <c r="Q436" s="45"/>
      <c r="R436" s="45"/>
      <c r="S436" s="45"/>
      <c r="T436" s="45"/>
      <c r="U436" s="45"/>
      <c r="V436" s="45"/>
      <c r="W436" s="45"/>
      <c r="X436" s="45"/>
      <c r="Y436" s="45"/>
    </row>
    <row r="437" spans="1:25">
      <c r="A437" s="45"/>
      <c r="B437" s="44"/>
      <c r="C437" s="45"/>
      <c r="D437" s="45"/>
      <c r="E437" s="45"/>
      <c r="F437" s="45"/>
      <c r="G437" s="45"/>
      <c r="H437" s="45"/>
      <c r="I437" s="45"/>
      <c r="J437" s="45"/>
      <c r="K437" s="45"/>
      <c r="L437" s="45"/>
      <c r="M437" s="45"/>
      <c r="N437" s="45"/>
      <c r="O437" s="45"/>
      <c r="P437" s="45"/>
      <c r="Q437" s="45"/>
      <c r="R437" s="45"/>
      <c r="S437" s="45"/>
      <c r="T437" s="45"/>
      <c r="U437" s="45"/>
      <c r="V437" s="45"/>
      <c r="W437" s="45"/>
      <c r="X437" s="45"/>
      <c r="Y437" s="45"/>
    </row>
    <row r="438" spans="1:25">
      <c r="A438" s="45"/>
      <c r="B438" s="44"/>
      <c r="C438" s="45"/>
      <c r="D438" s="45"/>
      <c r="E438" s="45"/>
      <c r="F438" s="45"/>
      <c r="G438" s="45"/>
      <c r="H438" s="45"/>
      <c r="I438" s="45"/>
      <c r="J438" s="45"/>
      <c r="K438" s="45"/>
      <c r="L438" s="45"/>
      <c r="M438" s="45"/>
      <c r="N438" s="45"/>
      <c r="O438" s="45"/>
      <c r="P438" s="45"/>
      <c r="Q438" s="45"/>
      <c r="R438" s="45"/>
      <c r="S438" s="45"/>
      <c r="T438" s="45"/>
      <c r="U438" s="45"/>
      <c r="V438" s="45"/>
      <c r="W438" s="45"/>
      <c r="X438" s="45"/>
      <c r="Y438" s="45"/>
    </row>
    <row r="439" spans="1:25">
      <c r="A439" s="45"/>
      <c r="B439" s="44"/>
      <c r="C439" s="45"/>
      <c r="D439" s="45"/>
      <c r="E439" s="45"/>
      <c r="F439" s="45"/>
      <c r="G439" s="45"/>
      <c r="H439" s="45"/>
      <c r="I439" s="45"/>
      <c r="J439" s="45"/>
      <c r="K439" s="45"/>
      <c r="L439" s="45"/>
      <c r="M439" s="45"/>
      <c r="N439" s="45"/>
      <c r="O439" s="45"/>
      <c r="P439" s="45"/>
      <c r="Q439" s="45"/>
      <c r="R439" s="45"/>
      <c r="S439" s="45"/>
      <c r="T439" s="45"/>
      <c r="U439" s="45"/>
      <c r="V439" s="45"/>
      <c r="W439" s="45"/>
      <c r="X439" s="45"/>
      <c r="Y439" s="45"/>
    </row>
    <row r="440" spans="1:25">
      <c r="A440" s="45"/>
      <c r="B440" s="44"/>
      <c r="C440" s="45"/>
      <c r="D440" s="45"/>
      <c r="E440" s="45"/>
      <c r="F440" s="45"/>
      <c r="G440" s="45"/>
      <c r="H440" s="45"/>
      <c r="I440" s="45"/>
      <c r="J440" s="45"/>
      <c r="K440" s="45"/>
      <c r="L440" s="45"/>
      <c r="M440" s="45"/>
      <c r="N440" s="45"/>
      <c r="O440" s="45"/>
      <c r="P440" s="45"/>
      <c r="Q440" s="45"/>
      <c r="R440" s="45"/>
      <c r="S440" s="45"/>
      <c r="T440" s="45"/>
      <c r="U440" s="45"/>
      <c r="V440" s="45"/>
      <c r="W440" s="45"/>
      <c r="X440" s="45"/>
      <c r="Y440" s="45"/>
    </row>
    <row r="441" spans="1:25">
      <c r="A441" s="45"/>
      <c r="B441" s="44"/>
      <c r="C441" s="45"/>
      <c r="D441" s="45"/>
      <c r="E441" s="45"/>
      <c r="F441" s="45"/>
      <c r="G441" s="45"/>
      <c r="H441" s="45"/>
      <c r="I441" s="45"/>
      <c r="J441" s="45"/>
      <c r="K441" s="45"/>
      <c r="L441" s="45"/>
      <c r="M441" s="45"/>
      <c r="N441" s="45"/>
      <c r="O441" s="45"/>
      <c r="P441" s="45"/>
      <c r="Q441" s="45"/>
      <c r="R441" s="45"/>
      <c r="S441" s="45"/>
      <c r="T441" s="45"/>
      <c r="U441" s="45"/>
      <c r="V441" s="45"/>
      <c r="W441" s="45"/>
      <c r="X441" s="45"/>
      <c r="Y441" s="45"/>
    </row>
    <row r="442" spans="1:25">
      <c r="A442" s="45"/>
      <c r="B442" s="44"/>
      <c r="C442" s="45"/>
      <c r="D442" s="45"/>
      <c r="E442" s="45"/>
      <c r="F442" s="45"/>
      <c r="G442" s="45"/>
      <c r="H442" s="45"/>
      <c r="I442" s="45"/>
      <c r="J442" s="45"/>
      <c r="K442" s="45"/>
      <c r="L442" s="45"/>
      <c r="M442" s="45"/>
      <c r="N442" s="45"/>
      <c r="O442" s="45"/>
      <c r="P442" s="45"/>
      <c r="Q442" s="45"/>
      <c r="R442" s="45"/>
      <c r="S442" s="45"/>
      <c r="T442" s="45"/>
      <c r="U442" s="45"/>
      <c r="V442" s="45"/>
      <c r="W442" s="45"/>
      <c r="X442" s="45"/>
      <c r="Y442" s="45"/>
    </row>
    <row r="443" spans="1:25">
      <c r="A443" s="45"/>
      <c r="B443" s="44"/>
      <c r="C443" s="45"/>
      <c r="D443" s="45"/>
      <c r="E443" s="45"/>
      <c r="F443" s="45"/>
      <c r="G443" s="45"/>
      <c r="H443" s="45"/>
      <c r="I443" s="45"/>
      <c r="J443" s="45"/>
      <c r="K443" s="45"/>
      <c r="L443" s="45"/>
      <c r="M443" s="45"/>
      <c r="N443" s="45"/>
      <c r="O443" s="45"/>
      <c r="P443" s="45"/>
      <c r="Q443" s="45"/>
      <c r="R443" s="45"/>
      <c r="S443" s="45"/>
      <c r="T443" s="45"/>
      <c r="U443" s="45"/>
      <c r="V443" s="45"/>
      <c r="W443" s="45"/>
      <c r="X443" s="45"/>
      <c r="Y443" s="45"/>
    </row>
    <row r="444" spans="1:25">
      <c r="A444" s="45"/>
      <c r="B444" s="44"/>
      <c r="C444" s="45"/>
      <c r="D444" s="45"/>
      <c r="E444" s="45"/>
      <c r="F444" s="45"/>
      <c r="G444" s="45"/>
      <c r="H444" s="45"/>
      <c r="I444" s="45"/>
      <c r="J444" s="45"/>
      <c r="K444" s="45"/>
      <c r="L444" s="45"/>
      <c r="M444" s="45"/>
      <c r="N444" s="45"/>
      <c r="O444" s="45"/>
      <c r="P444" s="45"/>
      <c r="Q444" s="45"/>
      <c r="R444" s="45"/>
      <c r="S444" s="45"/>
      <c r="T444" s="45"/>
      <c r="U444" s="45"/>
      <c r="V444" s="45"/>
      <c r="W444" s="45"/>
      <c r="X444" s="45"/>
      <c r="Y444" s="45"/>
    </row>
    <row r="445" spans="1:25">
      <c r="A445" s="45"/>
      <c r="B445" s="44"/>
      <c r="C445" s="45"/>
      <c r="D445" s="45"/>
      <c r="E445" s="45"/>
      <c r="F445" s="45"/>
      <c r="G445" s="45"/>
      <c r="H445" s="45"/>
      <c r="I445" s="45"/>
      <c r="J445" s="45"/>
      <c r="K445" s="45"/>
      <c r="L445" s="45"/>
      <c r="M445" s="45"/>
      <c r="N445" s="45"/>
      <c r="O445" s="45"/>
      <c r="P445" s="45"/>
      <c r="Q445" s="45"/>
      <c r="R445" s="45"/>
      <c r="S445" s="45"/>
      <c r="T445" s="45"/>
      <c r="U445" s="45"/>
      <c r="V445" s="45"/>
      <c r="W445" s="45"/>
      <c r="X445" s="45"/>
      <c r="Y445" s="45"/>
    </row>
    <row r="446" spans="1:25">
      <c r="A446" s="45"/>
      <c r="B446" s="44"/>
      <c r="C446" s="45"/>
      <c r="D446" s="45"/>
      <c r="E446" s="45"/>
      <c r="F446" s="45"/>
      <c r="G446" s="45"/>
      <c r="H446" s="45"/>
      <c r="I446" s="45"/>
      <c r="J446" s="45"/>
      <c r="K446" s="45"/>
      <c r="L446" s="45"/>
      <c r="M446" s="45"/>
      <c r="N446" s="45"/>
      <c r="O446" s="45"/>
      <c r="P446" s="45"/>
      <c r="Q446" s="45"/>
      <c r="R446" s="45"/>
      <c r="S446" s="45"/>
      <c r="T446" s="45"/>
      <c r="U446" s="45"/>
      <c r="V446" s="45"/>
      <c r="W446" s="45"/>
      <c r="X446" s="45"/>
      <c r="Y446" s="45"/>
    </row>
    <row r="447" spans="1:25">
      <c r="A447" s="45"/>
      <c r="B447" s="44"/>
      <c r="C447" s="45"/>
      <c r="D447" s="45"/>
      <c r="E447" s="45"/>
      <c r="F447" s="45"/>
      <c r="G447" s="45"/>
      <c r="H447" s="45"/>
      <c r="I447" s="45"/>
      <c r="J447" s="45"/>
      <c r="K447" s="45"/>
      <c r="L447" s="45"/>
      <c r="M447" s="45"/>
      <c r="N447" s="45"/>
      <c r="O447" s="45"/>
      <c r="P447" s="45"/>
      <c r="Q447" s="45"/>
      <c r="R447" s="45"/>
      <c r="S447" s="45"/>
      <c r="T447" s="45"/>
      <c r="U447" s="45"/>
      <c r="V447" s="45"/>
      <c r="W447" s="45"/>
      <c r="X447" s="45"/>
      <c r="Y447" s="45"/>
    </row>
    <row r="448" spans="1:25">
      <c r="A448" s="45"/>
      <c r="B448" s="44"/>
      <c r="C448" s="45"/>
      <c r="D448" s="45"/>
      <c r="E448" s="45"/>
      <c r="F448" s="45"/>
      <c r="G448" s="45"/>
      <c r="H448" s="45"/>
      <c r="I448" s="45"/>
      <c r="J448" s="45"/>
      <c r="K448" s="45"/>
      <c r="L448" s="45"/>
      <c r="M448" s="45"/>
      <c r="N448" s="45"/>
      <c r="O448" s="45"/>
      <c r="P448" s="45"/>
      <c r="Q448" s="45"/>
      <c r="R448" s="45"/>
      <c r="S448" s="45"/>
      <c r="T448" s="45"/>
      <c r="U448" s="45"/>
      <c r="V448" s="45"/>
      <c r="W448" s="45"/>
      <c r="X448" s="45"/>
      <c r="Y448" s="45"/>
    </row>
    <row r="449" spans="1:25">
      <c r="A449" s="45"/>
      <c r="B449" s="44"/>
      <c r="C449" s="45"/>
      <c r="D449" s="45"/>
      <c r="E449" s="45"/>
      <c r="F449" s="45"/>
      <c r="G449" s="45"/>
      <c r="H449" s="45"/>
      <c r="I449" s="45"/>
      <c r="J449" s="45"/>
      <c r="K449" s="45"/>
      <c r="L449" s="45"/>
      <c r="M449" s="45"/>
      <c r="N449" s="45"/>
      <c r="O449" s="45"/>
      <c r="P449" s="45"/>
      <c r="Q449" s="45"/>
      <c r="R449" s="45"/>
      <c r="S449" s="45"/>
      <c r="T449" s="45"/>
      <c r="U449" s="45"/>
      <c r="V449" s="45"/>
      <c r="W449" s="45"/>
      <c r="X449" s="45"/>
      <c r="Y449" s="45"/>
    </row>
    <row r="450" spans="1:25">
      <c r="A450" s="45"/>
      <c r="B450" s="44"/>
      <c r="C450" s="45"/>
      <c r="D450" s="45"/>
      <c r="E450" s="45"/>
      <c r="F450" s="45"/>
      <c r="G450" s="45"/>
      <c r="H450" s="45"/>
      <c r="I450" s="45"/>
      <c r="J450" s="45"/>
      <c r="K450" s="45"/>
      <c r="L450" s="45"/>
      <c r="M450" s="45"/>
      <c r="N450" s="45"/>
      <c r="O450" s="45"/>
      <c r="P450" s="45"/>
      <c r="Q450" s="45"/>
      <c r="R450" s="45"/>
      <c r="S450" s="45"/>
      <c r="T450" s="45"/>
      <c r="U450" s="45"/>
      <c r="V450" s="45"/>
      <c r="W450" s="45"/>
      <c r="X450" s="45"/>
      <c r="Y450" s="45"/>
    </row>
    <row r="451" spans="1:25">
      <c r="A451" s="45"/>
      <c r="B451" s="44"/>
      <c r="C451" s="45"/>
      <c r="D451" s="45"/>
      <c r="E451" s="45"/>
      <c r="F451" s="45"/>
      <c r="G451" s="45"/>
      <c r="H451" s="45"/>
      <c r="I451" s="45"/>
      <c r="J451" s="45"/>
      <c r="K451" s="45"/>
      <c r="L451" s="45"/>
      <c r="M451" s="45"/>
      <c r="N451" s="45"/>
      <c r="O451" s="45"/>
      <c r="P451" s="45"/>
      <c r="Q451" s="45"/>
      <c r="R451" s="45"/>
      <c r="S451" s="45"/>
      <c r="T451" s="45"/>
      <c r="U451" s="45"/>
      <c r="V451" s="45"/>
      <c r="W451" s="45"/>
      <c r="X451" s="45"/>
      <c r="Y451" s="45"/>
    </row>
    <row r="452" spans="1:25">
      <c r="A452" s="45"/>
      <c r="B452" s="44"/>
      <c r="C452" s="45"/>
      <c r="D452" s="45"/>
      <c r="E452" s="45"/>
      <c r="F452" s="45"/>
      <c r="G452" s="45"/>
      <c r="H452" s="45"/>
      <c r="I452" s="45"/>
      <c r="J452" s="45"/>
      <c r="K452" s="45"/>
      <c r="L452" s="45"/>
      <c r="M452" s="45"/>
      <c r="N452" s="45"/>
      <c r="O452" s="45"/>
      <c r="P452" s="45"/>
      <c r="Q452" s="45"/>
      <c r="R452" s="45"/>
      <c r="S452" s="45"/>
      <c r="T452" s="45"/>
      <c r="U452" s="45"/>
      <c r="V452" s="45"/>
      <c r="W452" s="45"/>
      <c r="X452" s="45"/>
      <c r="Y452" s="45"/>
    </row>
    <row r="453" spans="1:25">
      <c r="A453" s="45"/>
      <c r="B453" s="44"/>
      <c r="C453" s="45"/>
      <c r="D453" s="45"/>
      <c r="E453" s="45"/>
      <c r="F453" s="45"/>
      <c r="G453" s="45"/>
      <c r="H453" s="45"/>
      <c r="I453" s="45"/>
      <c r="J453" s="45"/>
      <c r="K453" s="45"/>
      <c r="L453" s="45"/>
      <c r="M453" s="45"/>
      <c r="N453" s="45"/>
      <c r="O453" s="45"/>
      <c r="P453" s="45"/>
      <c r="Q453" s="45"/>
      <c r="R453" s="45"/>
      <c r="S453" s="45"/>
      <c r="T453" s="45"/>
      <c r="U453" s="45"/>
      <c r="V453" s="45"/>
      <c r="W453" s="45"/>
      <c r="X453" s="45"/>
      <c r="Y453" s="45"/>
    </row>
    <row r="454" spans="1:25">
      <c r="A454" s="45"/>
      <c r="B454" s="44"/>
      <c r="C454" s="45"/>
      <c r="D454" s="45"/>
      <c r="E454" s="45"/>
      <c r="F454" s="45"/>
      <c r="G454" s="45"/>
      <c r="H454" s="45"/>
      <c r="I454" s="45"/>
      <c r="J454" s="45"/>
      <c r="K454" s="45"/>
      <c r="L454" s="45"/>
      <c r="M454" s="45"/>
      <c r="N454" s="45"/>
      <c r="O454" s="45"/>
      <c r="P454" s="45"/>
      <c r="Q454" s="45"/>
      <c r="R454" s="45"/>
      <c r="S454" s="45"/>
      <c r="T454" s="45"/>
      <c r="U454" s="45"/>
      <c r="V454" s="45"/>
      <c r="W454" s="45"/>
      <c r="X454" s="45"/>
      <c r="Y454" s="45"/>
    </row>
    <row r="455" spans="1:25">
      <c r="A455" s="45"/>
      <c r="B455" s="44"/>
      <c r="C455" s="45"/>
      <c r="D455" s="45"/>
      <c r="E455" s="45"/>
      <c r="F455" s="45"/>
      <c r="G455" s="45"/>
      <c r="H455" s="45"/>
      <c r="I455" s="45"/>
      <c r="J455" s="45"/>
      <c r="K455" s="45"/>
      <c r="L455" s="45"/>
      <c r="M455" s="45"/>
      <c r="N455" s="45"/>
      <c r="O455" s="45"/>
      <c r="P455" s="45"/>
      <c r="Q455" s="45"/>
      <c r="R455" s="45"/>
      <c r="S455" s="45"/>
      <c r="T455" s="45"/>
      <c r="U455" s="45"/>
      <c r="V455" s="45"/>
      <c r="W455" s="45"/>
      <c r="X455" s="45"/>
      <c r="Y455" s="45"/>
    </row>
    <row r="456" spans="1:25">
      <c r="A456" s="45"/>
      <c r="B456" s="44"/>
      <c r="C456" s="45"/>
      <c r="D456" s="45"/>
      <c r="E456" s="45"/>
      <c r="F456" s="45"/>
      <c r="G456" s="45"/>
      <c r="H456" s="45"/>
      <c r="I456" s="45"/>
      <c r="J456" s="45"/>
      <c r="K456" s="45"/>
      <c r="L456" s="45"/>
      <c r="M456" s="45"/>
      <c r="N456" s="45"/>
      <c r="O456" s="45"/>
      <c r="P456" s="45"/>
      <c r="Q456" s="45"/>
      <c r="R456" s="45"/>
      <c r="S456" s="45"/>
      <c r="T456" s="45"/>
      <c r="U456" s="45"/>
      <c r="V456" s="45"/>
      <c r="W456" s="45"/>
      <c r="X456" s="45"/>
      <c r="Y456" s="45"/>
    </row>
    <row r="457" spans="1:25">
      <c r="A457" s="45"/>
      <c r="B457" s="44"/>
      <c r="C457" s="45"/>
      <c r="D457" s="45"/>
      <c r="E457" s="45"/>
      <c r="F457" s="45"/>
      <c r="G457" s="45"/>
      <c r="H457" s="45"/>
      <c r="I457" s="45"/>
      <c r="J457" s="45"/>
      <c r="K457" s="45"/>
      <c r="L457" s="45"/>
      <c r="M457" s="45"/>
      <c r="N457" s="45"/>
      <c r="O457" s="45"/>
      <c r="P457" s="45"/>
      <c r="Q457" s="45"/>
      <c r="R457" s="45"/>
      <c r="S457" s="45"/>
      <c r="T457" s="45"/>
      <c r="U457" s="45"/>
      <c r="V457" s="45"/>
      <c r="W457" s="45"/>
      <c r="X457" s="45"/>
      <c r="Y457" s="45"/>
    </row>
    <row r="458" spans="1:25">
      <c r="A458" s="45"/>
      <c r="B458" s="44"/>
      <c r="C458" s="45"/>
      <c r="D458" s="45"/>
      <c r="E458" s="45"/>
      <c r="F458" s="45"/>
      <c r="G458" s="45"/>
      <c r="H458" s="45"/>
      <c r="I458" s="45"/>
      <c r="J458" s="45"/>
      <c r="K458" s="45"/>
      <c r="L458" s="45"/>
      <c r="M458" s="45"/>
      <c r="N458" s="45"/>
      <c r="O458" s="45"/>
      <c r="P458" s="45"/>
      <c r="Q458" s="45"/>
      <c r="R458" s="45"/>
      <c r="S458" s="45"/>
      <c r="T458" s="45"/>
      <c r="U458" s="45"/>
      <c r="V458" s="45"/>
      <c r="W458" s="45"/>
      <c r="X458" s="45"/>
      <c r="Y458" s="45"/>
    </row>
    <row r="459" spans="1:25">
      <c r="A459" s="45"/>
      <c r="B459" s="44"/>
      <c r="C459" s="45"/>
      <c r="D459" s="45"/>
      <c r="E459" s="45"/>
      <c r="F459" s="45"/>
      <c r="G459" s="45"/>
      <c r="H459" s="45"/>
      <c r="I459" s="45"/>
      <c r="J459" s="45"/>
      <c r="K459" s="45"/>
      <c r="L459" s="45"/>
      <c r="M459" s="45"/>
      <c r="N459" s="45"/>
      <c r="O459" s="45"/>
      <c r="P459" s="45"/>
      <c r="Q459" s="45"/>
      <c r="R459" s="45"/>
      <c r="S459" s="45"/>
      <c r="T459" s="45"/>
      <c r="U459" s="45"/>
      <c r="V459" s="45"/>
      <c r="W459" s="45"/>
      <c r="X459" s="45"/>
      <c r="Y459" s="45"/>
    </row>
    <row r="460" spans="1:25">
      <c r="A460" s="45"/>
      <c r="B460" s="44"/>
      <c r="C460" s="45"/>
      <c r="D460" s="45"/>
      <c r="E460" s="45"/>
      <c r="F460" s="45"/>
      <c r="G460" s="45"/>
      <c r="H460" s="45"/>
      <c r="I460" s="45"/>
      <c r="J460" s="45"/>
      <c r="K460" s="45"/>
      <c r="L460" s="45"/>
      <c r="M460" s="45"/>
      <c r="N460" s="45"/>
      <c r="O460" s="45"/>
      <c r="P460" s="45"/>
      <c r="Q460" s="45"/>
      <c r="R460" s="45"/>
      <c r="S460" s="45"/>
      <c r="T460" s="45"/>
      <c r="U460" s="45"/>
      <c r="V460" s="45"/>
      <c r="W460" s="45"/>
      <c r="X460" s="45"/>
      <c r="Y460" s="45"/>
    </row>
    <row r="461" spans="1:25">
      <c r="A461" s="45"/>
      <c r="B461" s="44"/>
      <c r="C461" s="45"/>
      <c r="D461" s="45"/>
      <c r="E461" s="45"/>
      <c r="F461" s="45"/>
      <c r="G461" s="45"/>
      <c r="H461" s="45"/>
      <c r="I461" s="45"/>
      <c r="J461" s="45"/>
      <c r="K461" s="45"/>
      <c r="L461" s="45"/>
      <c r="M461" s="45"/>
      <c r="N461" s="45"/>
      <c r="O461" s="45"/>
      <c r="P461" s="45"/>
      <c r="Q461" s="45"/>
      <c r="R461" s="45"/>
      <c r="S461" s="45"/>
      <c r="T461" s="45"/>
      <c r="U461" s="45"/>
      <c r="V461" s="45"/>
      <c r="W461" s="45"/>
      <c r="X461" s="45"/>
      <c r="Y461" s="45"/>
    </row>
    <row r="462" spans="1:25">
      <c r="A462" s="45"/>
      <c r="B462" s="44"/>
      <c r="C462" s="45"/>
      <c r="D462" s="45"/>
      <c r="E462" s="45"/>
      <c r="F462" s="45"/>
      <c r="G462" s="45"/>
      <c r="H462" s="45"/>
      <c r="I462" s="45"/>
      <c r="J462" s="45"/>
      <c r="K462" s="45"/>
      <c r="L462" s="45"/>
      <c r="M462" s="45"/>
      <c r="N462" s="45"/>
      <c r="O462" s="45"/>
      <c r="P462" s="45"/>
      <c r="Q462" s="45"/>
      <c r="R462" s="45"/>
      <c r="S462" s="45"/>
      <c r="T462" s="45"/>
      <c r="U462" s="45"/>
      <c r="V462" s="45"/>
      <c r="W462" s="45"/>
      <c r="X462" s="45"/>
      <c r="Y462" s="45"/>
    </row>
    <row r="463" spans="1:25">
      <c r="A463" s="45"/>
      <c r="B463" s="44"/>
      <c r="C463" s="45"/>
      <c r="D463" s="45"/>
      <c r="E463" s="45"/>
      <c r="F463" s="45"/>
      <c r="G463" s="45"/>
      <c r="H463" s="45"/>
      <c r="I463" s="45"/>
      <c r="J463" s="45"/>
      <c r="K463" s="45"/>
      <c r="L463" s="45"/>
      <c r="M463" s="45"/>
      <c r="N463" s="45"/>
      <c r="O463" s="45"/>
      <c r="P463" s="45"/>
      <c r="Q463" s="45"/>
      <c r="R463" s="45"/>
      <c r="S463" s="45"/>
      <c r="T463" s="45"/>
      <c r="U463" s="45"/>
      <c r="V463" s="45"/>
      <c r="W463" s="45"/>
      <c r="X463" s="45"/>
      <c r="Y463" s="45"/>
    </row>
    <row r="464" spans="1:25">
      <c r="A464" s="45"/>
      <c r="B464" s="44"/>
      <c r="C464" s="45"/>
      <c r="D464" s="45"/>
      <c r="E464" s="45"/>
      <c r="F464" s="45"/>
      <c r="G464" s="45"/>
      <c r="H464" s="45"/>
      <c r="I464" s="45"/>
      <c r="J464" s="45"/>
      <c r="K464" s="45"/>
      <c r="L464" s="45"/>
      <c r="M464" s="45"/>
      <c r="N464" s="45"/>
      <c r="O464" s="45"/>
      <c r="P464" s="45"/>
      <c r="Q464" s="45"/>
      <c r="R464" s="45"/>
      <c r="S464" s="45"/>
      <c r="T464" s="45"/>
      <c r="U464" s="45"/>
      <c r="V464" s="45"/>
      <c r="W464" s="45"/>
      <c r="X464" s="45"/>
      <c r="Y464" s="45"/>
    </row>
    <row r="465" spans="1:25">
      <c r="A465" s="45"/>
      <c r="B465" s="44"/>
      <c r="C465" s="45"/>
      <c r="D465" s="45"/>
      <c r="E465" s="45"/>
      <c r="F465" s="45"/>
      <c r="G465" s="45"/>
      <c r="H465" s="45"/>
      <c r="I465" s="45"/>
      <c r="J465" s="45"/>
      <c r="K465" s="45"/>
      <c r="L465" s="45"/>
      <c r="M465" s="45"/>
      <c r="N465" s="45"/>
      <c r="O465" s="45"/>
      <c r="P465" s="45"/>
      <c r="Q465" s="45"/>
      <c r="R465" s="45"/>
      <c r="S465" s="45"/>
      <c r="T465" s="45"/>
      <c r="U465" s="45"/>
      <c r="V465" s="45"/>
      <c r="W465" s="45"/>
      <c r="X465" s="45"/>
      <c r="Y465" s="45"/>
    </row>
    <row r="466" spans="1:25">
      <c r="A466" s="45"/>
      <c r="B466" s="44"/>
      <c r="C466" s="45"/>
      <c r="D466" s="45"/>
      <c r="E466" s="45"/>
      <c r="F466" s="45"/>
      <c r="G466" s="45"/>
      <c r="H466" s="45"/>
      <c r="I466" s="45"/>
      <c r="J466" s="45"/>
      <c r="K466" s="45"/>
      <c r="L466" s="45"/>
      <c r="M466" s="45"/>
      <c r="N466" s="45"/>
      <c r="O466" s="45"/>
      <c r="P466" s="45"/>
      <c r="Q466" s="45"/>
      <c r="R466" s="45"/>
      <c r="S466" s="45"/>
      <c r="T466" s="45"/>
      <c r="U466" s="45"/>
      <c r="V466" s="45"/>
      <c r="W466" s="45"/>
      <c r="X466" s="45"/>
      <c r="Y466" s="45"/>
    </row>
    <row r="467" spans="1:25">
      <c r="A467" s="45"/>
      <c r="B467" s="44"/>
      <c r="C467" s="45"/>
      <c r="D467" s="45"/>
      <c r="E467" s="45"/>
      <c r="F467" s="45"/>
      <c r="G467" s="45"/>
      <c r="H467" s="45"/>
      <c r="I467" s="45"/>
      <c r="J467" s="45"/>
      <c r="K467" s="45"/>
      <c r="L467" s="45"/>
      <c r="M467" s="45"/>
      <c r="N467" s="45"/>
      <c r="O467" s="45"/>
      <c r="P467" s="45"/>
      <c r="Q467" s="45"/>
      <c r="R467" s="45"/>
      <c r="S467" s="45"/>
      <c r="T467" s="45"/>
      <c r="U467" s="45"/>
      <c r="V467" s="45"/>
      <c r="W467" s="45"/>
      <c r="X467" s="45"/>
      <c r="Y467" s="45"/>
    </row>
    <row r="468" spans="1:25">
      <c r="A468" s="45"/>
      <c r="B468" s="44"/>
      <c r="C468" s="45"/>
      <c r="D468" s="45"/>
      <c r="E468" s="45"/>
      <c r="F468" s="45"/>
      <c r="G468" s="45"/>
      <c r="H468" s="45"/>
      <c r="I468" s="45"/>
      <c r="J468" s="45"/>
      <c r="K468" s="45"/>
      <c r="L468" s="45"/>
      <c r="M468" s="45"/>
      <c r="N468" s="45"/>
      <c r="O468" s="45"/>
      <c r="P468" s="45"/>
      <c r="Q468" s="45"/>
      <c r="R468" s="45"/>
      <c r="S468" s="45"/>
      <c r="T468" s="45"/>
      <c r="U468" s="45"/>
      <c r="V468" s="45"/>
      <c r="W468" s="45"/>
      <c r="X468" s="45"/>
      <c r="Y468" s="45"/>
    </row>
    <row r="469" spans="1:25">
      <c r="A469" s="45"/>
      <c r="B469" s="44"/>
      <c r="C469" s="45"/>
      <c r="D469" s="45"/>
      <c r="E469" s="45"/>
      <c r="F469" s="45"/>
      <c r="G469" s="45"/>
      <c r="H469" s="45"/>
      <c r="I469" s="45"/>
      <c r="J469" s="45"/>
      <c r="K469" s="45"/>
      <c r="L469" s="45"/>
      <c r="M469" s="45"/>
      <c r="N469" s="45"/>
      <c r="O469" s="45"/>
      <c r="P469" s="45"/>
      <c r="Q469" s="45"/>
      <c r="R469" s="45"/>
      <c r="S469" s="45"/>
      <c r="T469" s="45"/>
      <c r="U469" s="45"/>
      <c r="V469" s="45"/>
      <c r="W469" s="45"/>
      <c r="X469" s="45"/>
      <c r="Y469" s="45"/>
    </row>
    <row r="470" spans="1:25">
      <c r="A470" s="45"/>
      <c r="B470" s="44"/>
      <c r="C470" s="45"/>
      <c r="D470" s="45"/>
      <c r="E470" s="45"/>
      <c r="F470" s="45"/>
      <c r="G470" s="45"/>
      <c r="H470" s="45"/>
      <c r="I470" s="45"/>
      <c r="J470" s="45"/>
      <c r="K470" s="45"/>
      <c r="L470" s="45"/>
      <c r="M470" s="45"/>
      <c r="N470" s="45"/>
      <c r="O470" s="45"/>
      <c r="P470" s="45"/>
      <c r="Q470" s="45"/>
      <c r="R470" s="45"/>
      <c r="S470" s="45"/>
      <c r="T470" s="45"/>
      <c r="U470" s="45"/>
      <c r="V470" s="45"/>
      <c r="W470" s="45"/>
      <c r="X470" s="45"/>
      <c r="Y470" s="45"/>
    </row>
    <row r="471" spans="1:25">
      <c r="A471" s="45"/>
      <c r="B471" s="44"/>
      <c r="C471" s="45"/>
      <c r="D471" s="45"/>
      <c r="E471" s="45"/>
      <c r="F471" s="45"/>
      <c r="G471" s="45"/>
      <c r="H471" s="45"/>
      <c r="I471" s="45"/>
      <c r="J471" s="45"/>
      <c r="K471" s="45"/>
      <c r="L471" s="45"/>
      <c r="M471" s="45"/>
      <c r="N471" s="45"/>
      <c r="O471" s="45"/>
      <c r="P471" s="45"/>
      <c r="Q471" s="45"/>
      <c r="R471" s="45"/>
      <c r="S471" s="45"/>
      <c r="T471" s="45"/>
      <c r="U471" s="45"/>
      <c r="V471" s="45"/>
      <c r="W471" s="45"/>
      <c r="X471" s="45"/>
      <c r="Y471" s="45"/>
    </row>
    <row r="472" spans="1:25">
      <c r="A472" s="45"/>
      <c r="B472" s="44"/>
      <c r="C472" s="45"/>
      <c r="D472" s="45"/>
      <c r="E472" s="45"/>
      <c r="F472" s="45"/>
      <c r="G472" s="45"/>
      <c r="H472" s="45"/>
      <c r="I472" s="45"/>
      <c r="J472" s="45"/>
      <c r="K472" s="45"/>
      <c r="L472" s="45"/>
      <c r="M472" s="45"/>
      <c r="N472" s="45"/>
      <c r="O472" s="45"/>
      <c r="P472" s="45"/>
      <c r="Q472" s="45"/>
      <c r="R472" s="45"/>
      <c r="S472" s="45"/>
      <c r="T472" s="45"/>
      <c r="U472" s="45"/>
      <c r="V472" s="45"/>
      <c r="W472" s="45"/>
      <c r="X472" s="45"/>
      <c r="Y472" s="45"/>
    </row>
    <row r="473" spans="1:25">
      <c r="A473" s="45"/>
      <c r="B473" s="44"/>
      <c r="C473" s="45"/>
      <c r="D473" s="45"/>
      <c r="E473" s="45"/>
      <c r="F473" s="45"/>
      <c r="G473" s="45"/>
      <c r="H473" s="45"/>
      <c r="I473" s="45"/>
      <c r="J473" s="45"/>
      <c r="K473" s="45"/>
      <c r="L473" s="45"/>
      <c r="M473" s="45"/>
      <c r="N473" s="45"/>
      <c r="O473" s="45"/>
      <c r="P473" s="45"/>
      <c r="Q473" s="45"/>
      <c r="R473" s="45"/>
      <c r="S473" s="45"/>
      <c r="T473" s="45"/>
      <c r="U473" s="45"/>
      <c r="V473" s="45"/>
      <c r="W473" s="45"/>
      <c r="X473" s="45"/>
      <c r="Y473" s="45"/>
    </row>
    <row r="474" spans="1:25">
      <c r="A474" s="45"/>
      <c r="B474" s="44"/>
      <c r="C474" s="45"/>
      <c r="D474" s="45"/>
      <c r="E474" s="45"/>
      <c r="F474" s="45"/>
      <c r="G474" s="45"/>
      <c r="H474" s="45"/>
      <c r="I474" s="45"/>
      <c r="J474" s="45"/>
      <c r="K474" s="45"/>
      <c r="L474" s="45"/>
      <c r="M474" s="45"/>
      <c r="N474" s="45"/>
      <c r="O474" s="45"/>
      <c r="P474" s="45"/>
      <c r="Q474" s="45"/>
      <c r="R474" s="45"/>
      <c r="S474" s="45"/>
      <c r="T474" s="45"/>
      <c r="U474" s="45"/>
      <c r="V474" s="45"/>
      <c r="W474" s="45"/>
      <c r="X474" s="45"/>
      <c r="Y474" s="45"/>
    </row>
    <row r="475" spans="1:25">
      <c r="A475" s="45"/>
      <c r="B475" s="44"/>
      <c r="C475" s="45"/>
      <c r="D475" s="45"/>
      <c r="E475" s="45"/>
      <c r="F475" s="45"/>
      <c r="G475" s="45"/>
      <c r="H475" s="45"/>
      <c r="I475" s="45"/>
      <c r="J475" s="45"/>
      <c r="K475" s="45"/>
      <c r="L475" s="45"/>
      <c r="M475" s="45"/>
      <c r="N475" s="45"/>
      <c r="O475" s="45"/>
      <c r="P475" s="45"/>
      <c r="Q475" s="45"/>
      <c r="R475" s="45"/>
      <c r="S475" s="45"/>
      <c r="T475" s="45"/>
      <c r="U475" s="45"/>
      <c r="V475" s="45"/>
      <c r="W475" s="45"/>
      <c r="X475" s="45"/>
      <c r="Y475" s="45"/>
    </row>
    <row r="476" spans="1:25">
      <c r="A476" s="45"/>
      <c r="B476" s="44"/>
      <c r="C476" s="45"/>
      <c r="D476" s="45"/>
      <c r="E476" s="45"/>
      <c r="F476" s="45"/>
      <c r="G476" s="45"/>
      <c r="H476" s="45"/>
      <c r="I476" s="45"/>
      <c r="J476" s="45"/>
      <c r="K476" s="45"/>
      <c r="L476" s="45"/>
      <c r="M476" s="45"/>
      <c r="N476" s="45"/>
      <c r="O476" s="45"/>
      <c r="P476" s="45"/>
      <c r="Q476" s="45"/>
      <c r="R476" s="45"/>
      <c r="S476" s="45"/>
      <c r="T476" s="45"/>
      <c r="U476" s="45"/>
      <c r="V476" s="45"/>
      <c r="W476" s="45"/>
      <c r="X476" s="45"/>
      <c r="Y476" s="45"/>
    </row>
    <row r="477" spans="1:25">
      <c r="A477" s="45"/>
      <c r="B477" s="44"/>
      <c r="C477" s="45"/>
      <c r="D477" s="45"/>
      <c r="E477" s="45"/>
      <c r="F477" s="45"/>
      <c r="G477" s="45"/>
      <c r="H477" s="45"/>
      <c r="I477" s="45"/>
      <c r="J477" s="45"/>
      <c r="K477" s="45"/>
      <c r="L477" s="45"/>
      <c r="M477" s="45"/>
      <c r="N477" s="45"/>
      <c r="O477" s="45"/>
      <c r="P477" s="45"/>
      <c r="Q477" s="45"/>
      <c r="R477" s="45"/>
      <c r="S477" s="45"/>
      <c r="T477" s="45"/>
      <c r="U477" s="45"/>
      <c r="V477" s="45"/>
      <c r="W477" s="45"/>
      <c r="X477" s="45"/>
      <c r="Y477" s="45"/>
    </row>
    <row r="478" spans="1:25">
      <c r="A478" s="45"/>
      <c r="B478" s="44"/>
      <c r="C478" s="45"/>
      <c r="D478" s="45"/>
      <c r="E478" s="45"/>
      <c r="F478" s="45"/>
      <c r="G478" s="45"/>
      <c r="H478" s="45"/>
      <c r="I478" s="45"/>
      <c r="J478" s="45"/>
      <c r="K478" s="45"/>
      <c r="L478" s="45"/>
      <c r="M478" s="45"/>
      <c r="N478" s="45"/>
      <c r="O478" s="45"/>
      <c r="P478" s="45"/>
      <c r="Q478" s="45"/>
      <c r="R478" s="45"/>
      <c r="S478" s="45"/>
      <c r="T478" s="45"/>
      <c r="U478" s="45"/>
      <c r="V478" s="45"/>
      <c r="W478" s="45"/>
      <c r="X478" s="45"/>
      <c r="Y478" s="45"/>
    </row>
    <row r="479" spans="1:25">
      <c r="A479" s="45"/>
      <c r="B479" s="44"/>
      <c r="C479" s="45"/>
      <c r="D479" s="45"/>
      <c r="E479" s="45"/>
      <c r="F479" s="45"/>
      <c r="G479" s="45"/>
      <c r="H479" s="45"/>
      <c r="I479" s="45"/>
      <c r="J479" s="45"/>
      <c r="K479" s="45"/>
      <c r="L479" s="45"/>
      <c r="M479" s="45"/>
      <c r="N479" s="45"/>
      <c r="O479" s="45"/>
      <c r="P479" s="45"/>
      <c r="Q479" s="45"/>
      <c r="R479" s="45"/>
      <c r="S479" s="45"/>
      <c r="T479" s="45"/>
      <c r="U479" s="45"/>
      <c r="V479" s="45"/>
      <c r="W479" s="45"/>
      <c r="X479" s="45"/>
      <c r="Y479" s="45"/>
    </row>
    <row r="480" spans="1:25">
      <c r="A480" s="45"/>
      <c r="B480" s="44"/>
      <c r="C480" s="45"/>
      <c r="D480" s="45"/>
      <c r="E480" s="45"/>
      <c r="F480" s="45"/>
      <c r="G480" s="45"/>
      <c r="H480" s="45"/>
      <c r="I480" s="45"/>
      <c r="J480" s="45"/>
      <c r="K480" s="45"/>
      <c r="L480" s="45"/>
      <c r="M480" s="45"/>
      <c r="N480" s="45"/>
      <c r="O480" s="45"/>
      <c r="P480" s="45"/>
      <c r="Q480" s="45"/>
      <c r="R480" s="45"/>
      <c r="S480" s="45"/>
      <c r="T480" s="45"/>
      <c r="U480" s="45"/>
      <c r="V480" s="45"/>
      <c r="W480" s="45"/>
      <c r="X480" s="45"/>
      <c r="Y480" s="45"/>
    </row>
    <row r="481" spans="1:25">
      <c r="A481" s="45"/>
      <c r="B481" s="44"/>
      <c r="C481" s="45"/>
      <c r="D481" s="45"/>
      <c r="E481" s="45"/>
      <c r="F481" s="45"/>
      <c r="G481" s="45"/>
      <c r="H481" s="45"/>
      <c r="I481" s="45"/>
      <c r="J481" s="45"/>
      <c r="K481" s="45"/>
      <c r="L481" s="45"/>
      <c r="M481" s="45"/>
      <c r="N481" s="45"/>
      <c r="O481" s="45"/>
      <c r="P481" s="45"/>
      <c r="Q481" s="45"/>
      <c r="R481" s="45"/>
      <c r="S481" s="45"/>
      <c r="T481" s="45"/>
      <c r="U481" s="45"/>
      <c r="V481" s="45"/>
      <c r="W481" s="45"/>
      <c r="X481" s="45"/>
      <c r="Y481" s="45"/>
    </row>
    <row r="482" spans="1:25">
      <c r="A482" s="45"/>
      <c r="B482" s="44"/>
      <c r="C482" s="45"/>
      <c r="D482" s="45"/>
      <c r="E482" s="45"/>
      <c r="F482" s="45"/>
      <c r="G482" s="45"/>
      <c r="H482" s="45"/>
      <c r="I482" s="45"/>
      <c r="J482" s="45"/>
      <c r="K482" s="45"/>
      <c r="L482" s="45"/>
      <c r="M482" s="45"/>
      <c r="N482" s="45"/>
      <c r="O482" s="45"/>
      <c r="P482" s="45"/>
      <c r="Q482" s="45"/>
      <c r="R482" s="45"/>
      <c r="S482" s="45"/>
      <c r="T482" s="45"/>
      <c r="U482" s="45"/>
      <c r="V482" s="45"/>
      <c r="W482" s="45"/>
      <c r="X482" s="45"/>
      <c r="Y482" s="45"/>
    </row>
    <row r="483" spans="1:25">
      <c r="A483" s="45"/>
      <c r="B483" s="44"/>
      <c r="C483" s="45"/>
      <c r="D483" s="45"/>
      <c r="E483" s="45"/>
      <c r="F483" s="45"/>
      <c r="G483" s="45"/>
      <c r="H483" s="45"/>
      <c r="I483" s="45"/>
      <c r="J483" s="45"/>
      <c r="K483" s="45"/>
      <c r="L483" s="45"/>
      <c r="M483" s="45"/>
      <c r="N483" s="45"/>
      <c r="O483" s="45"/>
      <c r="P483" s="45"/>
      <c r="Q483" s="45"/>
      <c r="R483" s="45"/>
      <c r="S483" s="45"/>
      <c r="T483" s="45"/>
      <c r="U483" s="45"/>
      <c r="V483" s="45"/>
      <c r="W483" s="45"/>
      <c r="X483" s="45"/>
      <c r="Y483" s="45"/>
    </row>
    <row r="484" spans="1:25">
      <c r="A484" s="45"/>
      <c r="B484" s="44"/>
      <c r="C484" s="45"/>
      <c r="D484" s="45"/>
      <c r="E484" s="45"/>
      <c r="F484" s="45"/>
      <c r="G484" s="45"/>
      <c r="H484" s="45"/>
      <c r="I484" s="45"/>
      <c r="J484" s="45"/>
      <c r="K484" s="45"/>
      <c r="L484" s="45"/>
      <c r="M484" s="45"/>
      <c r="N484" s="45"/>
      <c r="O484" s="45"/>
      <c r="P484" s="45"/>
      <c r="Q484" s="45"/>
      <c r="R484" s="45"/>
      <c r="S484" s="45"/>
      <c r="T484" s="45"/>
      <c r="U484" s="45"/>
      <c r="V484" s="45"/>
      <c r="W484" s="45"/>
      <c r="X484" s="45"/>
      <c r="Y484" s="45"/>
    </row>
    <row r="485" spans="1:25">
      <c r="A485" s="45"/>
      <c r="B485" s="44"/>
      <c r="C485" s="45"/>
      <c r="D485" s="45"/>
      <c r="E485" s="45"/>
      <c r="F485" s="45"/>
      <c r="G485" s="45"/>
      <c r="H485" s="45"/>
      <c r="I485" s="45"/>
      <c r="J485" s="45"/>
      <c r="K485" s="45"/>
      <c r="L485" s="45"/>
      <c r="M485" s="45"/>
      <c r="N485" s="45"/>
      <c r="O485" s="45"/>
      <c r="P485" s="45"/>
      <c r="Q485" s="45"/>
      <c r="R485" s="45"/>
      <c r="S485" s="45"/>
      <c r="T485" s="45"/>
      <c r="U485" s="45"/>
      <c r="V485" s="45"/>
      <c r="W485" s="45"/>
      <c r="X485" s="45"/>
      <c r="Y485" s="45"/>
    </row>
    <row r="486" spans="1:25">
      <c r="A486" s="45"/>
      <c r="B486" s="44"/>
      <c r="C486" s="45"/>
      <c r="D486" s="45"/>
      <c r="E486" s="45"/>
      <c r="F486" s="45"/>
      <c r="G486" s="45"/>
      <c r="H486" s="45"/>
      <c r="I486" s="45"/>
      <c r="J486" s="45"/>
      <c r="K486" s="45"/>
      <c r="L486" s="45"/>
      <c r="M486" s="45"/>
      <c r="N486" s="45"/>
      <c r="O486" s="45"/>
      <c r="P486" s="45"/>
      <c r="Q486" s="45"/>
      <c r="R486" s="45"/>
      <c r="S486" s="45"/>
      <c r="T486" s="45"/>
      <c r="U486" s="45"/>
      <c r="V486" s="45"/>
      <c r="W486" s="45"/>
      <c r="X486" s="45"/>
      <c r="Y486" s="45"/>
    </row>
    <row r="487" spans="1:25">
      <c r="A487" s="45"/>
      <c r="B487" s="44"/>
      <c r="C487" s="45"/>
      <c r="D487" s="45"/>
      <c r="E487" s="45"/>
      <c r="F487" s="45"/>
      <c r="G487" s="45"/>
      <c r="H487" s="45"/>
      <c r="I487" s="45"/>
      <c r="J487" s="45"/>
      <c r="K487" s="45"/>
      <c r="L487" s="45"/>
      <c r="M487" s="45"/>
      <c r="N487" s="45"/>
      <c r="O487" s="45"/>
      <c r="P487" s="45"/>
      <c r="Q487" s="45"/>
      <c r="R487" s="45"/>
      <c r="S487" s="45"/>
      <c r="T487" s="45"/>
      <c r="U487" s="45"/>
      <c r="V487" s="45"/>
      <c r="W487" s="45"/>
      <c r="X487" s="45"/>
      <c r="Y487" s="45"/>
    </row>
    <row r="488" spans="1:25">
      <c r="A488" s="45"/>
      <c r="B488" s="44"/>
      <c r="C488" s="45"/>
      <c r="D488" s="45"/>
      <c r="E488" s="45"/>
      <c r="F488" s="45"/>
      <c r="G488" s="45"/>
      <c r="H488" s="45"/>
      <c r="I488" s="45"/>
      <c r="J488" s="45"/>
      <c r="K488" s="45"/>
      <c r="L488" s="45"/>
      <c r="M488" s="45"/>
      <c r="N488" s="45"/>
      <c r="O488" s="45"/>
      <c r="P488" s="45"/>
      <c r="Q488" s="45"/>
      <c r="R488" s="45"/>
      <c r="S488" s="45"/>
      <c r="T488" s="45"/>
      <c r="U488" s="45"/>
      <c r="V488" s="45"/>
      <c r="W488" s="45"/>
      <c r="X488" s="45"/>
      <c r="Y488" s="45"/>
    </row>
    <row r="489" spans="1:25">
      <c r="A489" s="45"/>
      <c r="B489" s="44"/>
      <c r="C489" s="45"/>
      <c r="D489" s="45"/>
      <c r="E489" s="45"/>
      <c r="F489" s="45"/>
      <c r="G489" s="45"/>
      <c r="H489" s="45"/>
      <c r="I489" s="45"/>
      <c r="J489" s="45"/>
      <c r="K489" s="45"/>
      <c r="L489" s="45"/>
      <c r="M489" s="45"/>
      <c r="N489" s="45"/>
      <c r="O489" s="45"/>
      <c r="P489" s="45"/>
      <c r="Q489" s="45"/>
      <c r="R489" s="45"/>
      <c r="S489" s="45"/>
      <c r="T489" s="45"/>
      <c r="U489" s="45"/>
      <c r="V489" s="45"/>
      <c r="W489" s="45"/>
      <c r="X489" s="45"/>
      <c r="Y489" s="45"/>
    </row>
    <row r="490" spans="1:25">
      <c r="A490" s="45"/>
      <c r="B490" s="44"/>
      <c r="C490" s="45"/>
      <c r="D490" s="45"/>
      <c r="E490" s="45"/>
      <c r="F490" s="45"/>
      <c r="G490" s="45"/>
      <c r="H490" s="45"/>
      <c r="I490" s="45"/>
      <c r="J490" s="45"/>
      <c r="K490" s="45"/>
      <c r="L490" s="45"/>
      <c r="M490" s="45"/>
      <c r="N490" s="45"/>
      <c r="O490" s="45"/>
      <c r="P490" s="45"/>
      <c r="Q490" s="45"/>
      <c r="R490" s="45"/>
      <c r="S490" s="45"/>
      <c r="T490" s="45"/>
      <c r="U490" s="45"/>
      <c r="V490" s="45"/>
      <c r="W490" s="45"/>
      <c r="X490" s="45"/>
      <c r="Y490" s="45"/>
    </row>
    <row r="491" spans="1:25">
      <c r="A491" s="45"/>
      <c r="B491" s="44"/>
      <c r="C491" s="45"/>
      <c r="D491" s="45"/>
      <c r="E491" s="45"/>
      <c r="F491" s="45"/>
      <c r="G491" s="45"/>
      <c r="H491" s="45"/>
      <c r="I491" s="45"/>
      <c r="J491" s="45"/>
      <c r="K491" s="45"/>
      <c r="L491" s="45"/>
      <c r="M491" s="45"/>
      <c r="N491" s="45"/>
      <c r="O491" s="45"/>
      <c r="P491" s="45"/>
      <c r="Q491" s="45"/>
      <c r="R491" s="45"/>
      <c r="S491" s="45"/>
      <c r="T491" s="45"/>
      <c r="U491" s="45"/>
      <c r="V491" s="45"/>
      <c r="W491" s="45"/>
      <c r="X491" s="45"/>
      <c r="Y491" s="45"/>
    </row>
    <row r="492" spans="1:25">
      <c r="A492" s="45"/>
      <c r="B492" s="44"/>
      <c r="C492" s="45"/>
      <c r="D492" s="45"/>
      <c r="E492" s="45"/>
      <c r="F492" s="45"/>
      <c r="G492" s="45"/>
      <c r="H492" s="45"/>
      <c r="I492" s="45"/>
      <c r="J492" s="45"/>
      <c r="K492" s="45"/>
      <c r="L492" s="45"/>
      <c r="M492" s="45"/>
      <c r="N492" s="45"/>
      <c r="O492" s="45"/>
      <c r="P492" s="45"/>
      <c r="Q492" s="45"/>
      <c r="R492" s="45"/>
      <c r="S492" s="45"/>
      <c r="T492" s="45"/>
      <c r="U492" s="45"/>
      <c r="V492" s="45"/>
      <c r="W492" s="45"/>
      <c r="X492" s="45"/>
      <c r="Y492" s="45"/>
    </row>
    <row r="493" spans="1:25">
      <c r="A493" s="45"/>
      <c r="B493" s="44"/>
      <c r="C493" s="45"/>
      <c r="D493" s="45"/>
      <c r="E493" s="45"/>
      <c r="F493" s="45"/>
      <c r="G493" s="45"/>
      <c r="H493" s="45"/>
      <c r="I493" s="45"/>
      <c r="J493" s="45"/>
      <c r="K493" s="45"/>
      <c r="L493" s="45"/>
      <c r="M493" s="45"/>
      <c r="N493" s="45"/>
      <c r="O493" s="45"/>
      <c r="P493" s="45"/>
      <c r="Q493" s="45"/>
      <c r="R493" s="45"/>
      <c r="S493" s="45"/>
      <c r="T493" s="45"/>
      <c r="U493" s="45"/>
      <c r="V493" s="45"/>
      <c r="W493" s="45"/>
      <c r="X493" s="45"/>
      <c r="Y493" s="45"/>
    </row>
    <row r="494" spans="1:25">
      <c r="A494" s="45"/>
      <c r="B494" s="44"/>
      <c r="C494" s="45"/>
      <c r="D494" s="45"/>
      <c r="E494" s="45"/>
      <c r="F494" s="45"/>
      <c r="G494" s="45"/>
      <c r="H494" s="45"/>
      <c r="I494" s="45"/>
      <c r="J494" s="45"/>
      <c r="K494" s="45"/>
      <c r="L494" s="45"/>
      <c r="M494" s="45"/>
      <c r="N494" s="45"/>
      <c r="O494" s="45"/>
      <c r="P494" s="45"/>
      <c r="Q494" s="45"/>
      <c r="R494" s="45"/>
      <c r="S494" s="45"/>
      <c r="T494" s="45"/>
      <c r="U494" s="45"/>
      <c r="V494" s="45"/>
      <c r="W494" s="45"/>
      <c r="X494" s="45"/>
      <c r="Y494" s="45"/>
    </row>
    <row r="495" spans="1:25">
      <c r="A495" s="45"/>
      <c r="B495" s="44"/>
      <c r="C495" s="45"/>
      <c r="D495" s="45"/>
      <c r="E495" s="45"/>
      <c r="F495" s="45"/>
      <c r="G495" s="45"/>
      <c r="H495" s="45"/>
      <c r="I495" s="45"/>
      <c r="J495" s="45"/>
      <c r="K495" s="45"/>
      <c r="L495" s="45"/>
      <c r="M495" s="45"/>
      <c r="N495" s="45"/>
      <c r="O495" s="45"/>
      <c r="P495" s="45"/>
      <c r="Q495" s="45"/>
      <c r="R495" s="45"/>
      <c r="S495" s="45"/>
      <c r="T495" s="45"/>
      <c r="U495" s="45"/>
      <c r="V495" s="45"/>
      <c r="W495" s="45"/>
      <c r="X495" s="45"/>
      <c r="Y495" s="45"/>
    </row>
    <row r="496" spans="1:25">
      <c r="A496" s="45"/>
      <c r="B496" s="44"/>
      <c r="C496" s="45"/>
      <c r="D496" s="45"/>
      <c r="E496" s="45"/>
      <c r="F496" s="45"/>
      <c r="G496" s="45"/>
      <c r="H496" s="45"/>
      <c r="I496" s="45"/>
      <c r="J496" s="45"/>
      <c r="K496" s="45"/>
      <c r="L496" s="45"/>
      <c r="M496" s="45"/>
      <c r="N496" s="45"/>
      <c r="O496" s="45"/>
      <c r="P496" s="45"/>
      <c r="Q496" s="45"/>
      <c r="R496" s="45"/>
      <c r="S496" s="45"/>
      <c r="T496" s="45"/>
      <c r="U496" s="45"/>
      <c r="V496" s="45"/>
      <c r="W496" s="45"/>
      <c r="X496" s="45"/>
      <c r="Y496" s="45"/>
    </row>
    <row r="497" spans="1:25">
      <c r="A497" s="45"/>
      <c r="B497" s="44"/>
      <c r="C497" s="45"/>
      <c r="D497" s="45"/>
      <c r="E497" s="45"/>
      <c r="F497" s="45"/>
      <c r="G497" s="45"/>
      <c r="H497" s="45"/>
      <c r="I497" s="45"/>
      <c r="J497" s="45"/>
      <c r="K497" s="45"/>
      <c r="L497" s="45"/>
      <c r="M497" s="45"/>
      <c r="N497" s="45"/>
      <c r="O497" s="45"/>
      <c r="P497" s="45"/>
      <c r="Q497" s="45"/>
      <c r="R497" s="45"/>
      <c r="S497" s="45"/>
      <c r="T497" s="45"/>
      <c r="U497" s="45"/>
      <c r="V497" s="45"/>
      <c r="W497" s="45"/>
      <c r="X497" s="45"/>
      <c r="Y497" s="45"/>
    </row>
    <row r="498" spans="1:25">
      <c r="A498" s="45"/>
      <c r="B498" s="44"/>
      <c r="C498" s="45"/>
      <c r="D498" s="45"/>
      <c r="E498" s="45"/>
      <c r="F498" s="45"/>
      <c r="G498" s="45"/>
      <c r="H498" s="45"/>
      <c r="I498" s="45"/>
      <c r="J498" s="45"/>
      <c r="K498" s="45"/>
      <c r="L498" s="45"/>
      <c r="M498" s="45"/>
      <c r="N498" s="45"/>
      <c r="O498" s="45"/>
      <c r="P498" s="45"/>
      <c r="Q498" s="45"/>
      <c r="R498" s="45"/>
      <c r="S498" s="45"/>
      <c r="T498" s="45"/>
      <c r="U498" s="45"/>
      <c r="V498" s="45"/>
      <c r="W498" s="45"/>
      <c r="X498" s="45"/>
      <c r="Y498" s="45"/>
    </row>
    <row r="499" spans="1:25">
      <c r="A499" s="45"/>
      <c r="B499" s="44"/>
      <c r="C499" s="45"/>
      <c r="D499" s="45"/>
      <c r="E499" s="45"/>
      <c r="F499" s="45"/>
      <c r="G499" s="45"/>
      <c r="H499" s="45"/>
      <c r="I499" s="45"/>
      <c r="J499" s="45"/>
      <c r="K499" s="45"/>
      <c r="L499" s="45"/>
      <c r="M499" s="45"/>
      <c r="N499" s="45"/>
      <c r="O499" s="45"/>
      <c r="P499" s="45"/>
      <c r="Q499" s="45"/>
      <c r="R499" s="45"/>
      <c r="S499" s="45"/>
      <c r="T499" s="45"/>
      <c r="U499" s="45"/>
      <c r="V499" s="45"/>
      <c r="W499" s="45"/>
      <c r="X499" s="45"/>
      <c r="Y499" s="45"/>
    </row>
    <row r="500" spans="1:25">
      <c r="A500" s="45"/>
      <c r="B500" s="44"/>
      <c r="C500" s="45"/>
      <c r="D500" s="45"/>
      <c r="E500" s="45"/>
      <c r="F500" s="45"/>
      <c r="G500" s="45"/>
      <c r="H500" s="45"/>
      <c r="I500" s="45"/>
      <c r="J500" s="45"/>
      <c r="K500" s="45"/>
      <c r="L500" s="45"/>
      <c r="M500" s="45"/>
      <c r="N500" s="45"/>
      <c r="O500" s="45"/>
      <c r="P500" s="45"/>
      <c r="Q500" s="45"/>
      <c r="R500" s="45"/>
      <c r="S500" s="45"/>
      <c r="T500" s="45"/>
      <c r="U500" s="45"/>
      <c r="V500" s="45"/>
      <c r="W500" s="45"/>
      <c r="X500" s="45"/>
      <c r="Y500" s="45"/>
    </row>
    <row r="501" spans="1:25">
      <c r="A501" s="45"/>
      <c r="B501" s="44"/>
      <c r="C501" s="45"/>
      <c r="D501" s="45"/>
      <c r="E501" s="45"/>
      <c r="F501" s="45"/>
      <c r="G501" s="45"/>
      <c r="H501" s="45"/>
      <c r="I501" s="45"/>
      <c r="J501" s="45"/>
      <c r="K501" s="45"/>
      <c r="L501" s="45"/>
      <c r="M501" s="45"/>
      <c r="N501" s="45"/>
      <c r="O501" s="45"/>
      <c r="P501" s="45"/>
      <c r="Q501" s="45"/>
      <c r="R501" s="45"/>
      <c r="S501" s="45"/>
      <c r="T501" s="45"/>
      <c r="U501" s="45"/>
      <c r="V501" s="45"/>
      <c r="W501" s="45"/>
      <c r="X501" s="45"/>
      <c r="Y501" s="45"/>
    </row>
    <row r="502" spans="1:25">
      <c r="A502" s="45"/>
      <c r="B502" s="44"/>
      <c r="C502" s="45"/>
      <c r="D502" s="45"/>
      <c r="E502" s="45"/>
      <c r="F502" s="45"/>
      <c r="G502" s="45"/>
      <c r="H502" s="45"/>
      <c r="I502" s="45"/>
      <c r="J502" s="45"/>
      <c r="K502" s="45"/>
      <c r="L502" s="45"/>
      <c r="M502" s="45"/>
      <c r="N502" s="45"/>
      <c r="O502" s="45"/>
      <c r="P502" s="45"/>
      <c r="Q502" s="45"/>
      <c r="R502" s="45"/>
      <c r="S502" s="45"/>
      <c r="T502" s="45"/>
      <c r="U502" s="45"/>
      <c r="V502" s="45"/>
      <c r="W502" s="45"/>
      <c r="X502" s="45"/>
      <c r="Y502" s="45"/>
    </row>
    <row r="503" spans="1:25">
      <c r="A503" s="45"/>
      <c r="B503" s="44"/>
      <c r="C503" s="45"/>
      <c r="D503" s="45"/>
      <c r="E503" s="45"/>
      <c r="F503" s="45"/>
      <c r="G503" s="45"/>
      <c r="H503" s="45"/>
      <c r="I503" s="45"/>
      <c r="J503" s="45"/>
      <c r="K503" s="45"/>
      <c r="L503" s="45"/>
      <c r="M503" s="45"/>
      <c r="N503" s="45"/>
      <c r="O503" s="45"/>
      <c r="P503" s="45"/>
      <c r="Q503" s="45"/>
      <c r="R503" s="45"/>
      <c r="S503" s="45"/>
      <c r="T503" s="45"/>
      <c r="U503" s="45"/>
      <c r="V503" s="45"/>
      <c r="W503" s="45"/>
      <c r="X503" s="45"/>
      <c r="Y503" s="45"/>
    </row>
    <row r="504" spans="1:25">
      <c r="A504" s="45"/>
      <c r="B504" s="44"/>
      <c r="C504" s="45"/>
      <c r="D504" s="45"/>
      <c r="E504" s="45"/>
      <c r="F504" s="45"/>
      <c r="G504" s="45"/>
      <c r="H504" s="45"/>
      <c r="I504" s="45"/>
      <c r="J504" s="45"/>
      <c r="K504" s="45"/>
      <c r="L504" s="45"/>
      <c r="M504" s="45"/>
      <c r="N504" s="45"/>
      <c r="O504" s="45"/>
      <c r="P504" s="45"/>
      <c r="Q504" s="45"/>
      <c r="R504" s="45"/>
      <c r="S504" s="45"/>
      <c r="T504" s="45"/>
      <c r="U504" s="45"/>
      <c r="V504" s="45"/>
      <c r="W504" s="45"/>
      <c r="X504" s="45"/>
      <c r="Y504" s="45"/>
    </row>
    <row r="505" spans="1:25">
      <c r="A505" s="45"/>
      <c r="B505" s="44"/>
      <c r="C505" s="45"/>
      <c r="D505" s="45"/>
      <c r="E505" s="45"/>
      <c r="F505" s="45"/>
      <c r="G505" s="45"/>
      <c r="H505" s="45"/>
      <c r="I505" s="45"/>
      <c r="J505" s="45"/>
      <c r="K505" s="45"/>
      <c r="L505" s="45"/>
      <c r="M505" s="45"/>
      <c r="N505" s="45"/>
      <c r="O505" s="45"/>
      <c r="P505" s="45"/>
      <c r="Q505" s="45"/>
      <c r="R505" s="45"/>
      <c r="S505" s="45"/>
      <c r="T505" s="45"/>
      <c r="U505" s="45"/>
      <c r="V505" s="45"/>
      <c r="W505" s="45"/>
      <c r="X505" s="45"/>
      <c r="Y505" s="45"/>
    </row>
    <row r="506" spans="1:25">
      <c r="A506" s="45"/>
      <c r="B506" s="44"/>
      <c r="C506" s="45"/>
      <c r="D506" s="45"/>
      <c r="E506" s="45"/>
      <c r="F506" s="45"/>
      <c r="G506" s="45"/>
      <c r="H506" s="45"/>
      <c r="I506" s="45"/>
      <c r="J506" s="45"/>
      <c r="K506" s="45"/>
      <c r="L506" s="45"/>
      <c r="M506" s="45"/>
      <c r="N506" s="45"/>
      <c r="O506" s="45"/>
      <c r="P506" s="45"/>
      <c r="Q506" s="45"/>
      <c r="R506" s="45"/>
      <c r="S506" s="45"/>
      <c r="T506" s="45"/>
      <c r="U506" s="45"/>
      <c r="V506" s="45"/>
      <c r="W506" s="45"/>
      <c r="X506" s="45"/>
      <c r="Y506" s="45"/>
    </row>
    <row r="507" spans="1:25">
      <c r="A507" s="45"/>
      <c r="B507" s="44"/>
      <c r="C507" s="45"/>
      <c r="D507" s="45"/>
      <c r="E507" s="45"/>
      <c r="F507" s="45"/>
      <c r="G507" s="45"/>
      <c r="H507" s="45"/>
      <c r="I507" s="45"/>
      <c r="J507" s="45"/>
      <c r="K507" s="45"/>
      <c r="L507" s="45"/>
      <c r="M507" s="45"/>
      <c r="N507" s="45"/>
      <c r="O507" s="45"/>
      <c r="P507" s="45"/>
      <c r="Q507" s="45"/>
      <c r="R507" s="45"/>
      <c r="S507" s="45"/>
      <c r="T507" s="45"/>
      <c r="U507" s="45"/>
      <c r="V507" s="45"/>
      <c r="W507" s="45"/>
      <c r="X507" s="45"/>
      <c r="Y507" s="45"/>
    </row>
    <row r="508" spans="1:25">
      <c r="A508" s="45"/>
      <c r="B508" s="44"/>
      <c r="C508" s="45"/>
      <c r="D508" s="45"/>
      <c r="E508" s="45"/>
      <c r="F508" s="45"/>
      <c r="G508" s="45"/>
      <c r="H508" s="45"/>
      <c r="I508" s="45"/>
      <c r="J508" s="45"/>
      <c r="K508" s="45"/>
      <c r="L508" s="45"/>
      <c r="M508" s="45"/>
      <c r="N508" s="45"/>
      <c r="O508" s="45"/>
      <c r="P508" s="45"/>
      <c r="Q508" s="45"/>
      <c r="R508" s="45"/>
      <c r="S508" s="45"/>
      <c r="T508" s="45"/>
      <c r="U508" s="45"/>
      <c r="V508" s="45"/>
      <c r="W508" s="45"/>
      <c r="X508" s="45"/>
      <c r="Y508" s="45"/>
    </row>
    <row r="509" spans="1:25">
      <c r="A509" s="45"/>
      <c r="B509" s="44"/>
      <c r="C509" s="45"/>
      <c r="D509" s="45"/>
      <c r="E509" s="45"/>
      <c r="F509" s="45"/>
      <c r="G509" s="45"/>
      <c r="H509" s="45"/>
      <c r="I509" s="45"/>
      <c r="J509" s="45"/>
      <c r="K509" s="45"/>
      <c r="L509" s="45"/>
      <c r="M509" s="45"/>
      <c r="N509" s="45"/>
      <c r="O509" s="45"/>
      <c r="P509" s="45"/>
      <c r="Q509" s="45"/>
      <c r="R509" s="45"/>
      <c r="S509" s="45"/>
      <c r="T509" s="45"/>
      <c r="U509" s="45"/>
      <c r="V509" s="45"/>
      <c r="W509" s="45"/>
      <c r="X509" s="45"/>
      <c r="Y509" s="45"/>
    </row>
    <row r="510" spans="1:25">
      <c r="A510" s="45"/>
      <c r="B510" s="44"/>
      <c r="C510" s="45"/>
      <c r="D510" s="45"/>
      <c r="E510" s="45"/>
      <c r="F510" s="45"/>
      <c r="G510" s="45"/>
      <c r="H510" s="45"/>
      <c r="I510" s="45"/>
      <c r="J510" s="45"/>
      <c r="K510" s="45"/>
      <c r="L510" s="45"/>
      <c r="M510" s="45"/>
      <c r="N510" s="45"/>
      <c r="O510" s="45"/>
      <c r="P510" s="45"/>
      <c r="Q510" s="45"/>
      <c r="R510" s="45"/>
      <c r="S510" s="45"/>
      <c r="T510" s="45"/>
      <c r="U510" s="45"/>
      <c r="V510" s="45"/>
      <c r="W510" s="45"/>
      <c r="X510" s="45"/>
      <c r="Y510" s="45"/>
    </row>
    <row r="511" spans="1:25">
      <c r="A511" s="45"/>
      <c r="B511" s="44"/>
      <c r="C511" s="45"/>
      <c r="D511" s="45"/>
      <c r="E511" s="45"/>
      <c r="F511" s="45"/>
      <c r="G511" s="45"/>
      <c r="H511" s="45"/>
      <c r="I511" s="45"/>
      <c r="J511" s="45"/>
      <c r="K511" s="45"/>
      <c r="L511" s="45"/>
      <c r="M511" s="45"/>
      <c r="N511" s="45"/>
      <c r="O511" s="45"/>
      <c r="P511" s="45"/>
      <c r="Q511" s="45"/>
      <c r="R511" s="45"/>
      <c r="S511" s="45"/>
      <c r="T511" s="45"/>
      <c r="U511" s="45"/>
      <c r="V511" s="45"/>
      <c r="W511" s="45"/>
      <c r="X511" s="45"/>
      <c r="Y511" s="45"/>
    </row>
    <row r="512" spans="1:25">
      <c r="A512" s="45"/>
      <c r="B512" s="44"/>
      <c r="C512" s="45"/>
      <c r="D512" s="45"/>
      <c r="E512" s="45"/>
      <c r="F512" s="45"/>
      <c r="G512" s="45"/>
      <c r="H512" s="45"/>
      <c r="I512" s="45"/>
      <c r="J512" s="45"/>
      <c r="K512" s="45"/>
      <c r="L512" s="45"/>
      <c r="M512" s="45"/>
      <c r="N512" s="45"/>
      <c r="O512" s="45"/>
      <c r="P512" s="45"/>
      <c r="Q512" s="45"/>
      <c r="R512" s="45"/>
      <c r="S512" s="45"/>
      <c r="T512" s="45"/>
      <c r="U512" s="45"/>
      <c r="V512" s="45"/>
      <c r="W512" s="45"/>
      <c r="X512" s="45"/>
      <c r="Y512" s="45"/>
    </row>
    <row r="513" spans="1:25">
      <c r="A513" s="45"/>
      <c r="B513" s="44"/>
      <c r="C513" s="45"/>
      <c r="D513" s="45"/>
      <c r="E513" s="45"/>
      <c r="F513" s="45"/>
      <c r="G513" s="45"/>
      <c r="H513" s="45"/>
      <c r="I513" s="45"/>
      <c r="J513" s="45"/>
      <c r="K513" s="45"/>
      <c r="L513" s="45"/>
      <c r="M513" s="45"/>
      <c r="N513" s="45"/>
      <c r="O513" s="45"/>
      <c r="P513" s="45"/>
      <c r="Q513" s="45"/>
      <c r="R513" s="45"/>
      <c r="S513" s="45"/>
      <c r="T513" s="45"/>
      <c r="U513" s="45"/>
      <c r="V513" s="45"/>
      <c r="W513" s="45"/>
      <c r="X513" s="45"/>
      <c r="Y513" s="45"/>
    </row>
    <row r="514" spans="1:25">
      <c r="A514" s="45"/>
      <c r="B514" s="44"/>
      <c r="C514" s="45"/>
      <c r="D514" s="45"/>
      <c r="E514" s="45"/>
      <c r="F514" s="45"/>
      <c r="G514" s="45"/>
      <c r="H514" s="45"/>
      <c r="I514" s="45"/>
      <c r="J514" s="45"/>
      <c r="K514" s="45"/>
      <c r="L514" s="45"/>
      <c r="M514" s="45"/>
      <c r="N514" s="45"/>
      <c r="O514" s="45"/>
      <c r="P514" s="45"/>
      <c r="Q514" s="45"/>
      <c r="R514" s="45"/>
      <c r="S514" s="45"/>
      <c r="T514" s="45"/>
      <c r="U514" s="45"/>
      <c r="V514" s="45"/>
      <c r="W514" s="45"/>
      <c r="X514" s="45"/>
      <c r="Y514" s="45"/>
    </row>
    <row r="515" spans="1:25">
      <c r="A515" s="45"/>
      <c r="B515" s="44"/>
      <c r="C515" s="45"/>
      <c r="D515" s="45"/>
      <c r="E515" s="45"/>
      <c r="F515" s="45"/>
      <c r="G515" s="45"/>
      <c r="H515" s="45"/>
      <c r="I515" s="45"/>
      <c r="J515" s="45"/>
      <c r="K515" s="45"/>
      <c r="L515" s="45"/>
      <c r="M515" s="45"/>
      <c r="N515" s="45"/>
      <c r="O515" s="45"/>
      <c r="P515" s="45"/>
      <c r="Q515" s="45"/>
      <c r="R515" s="45"/>
      <c r="S515" s="45"/>
      <c r="T515" s="45"/>
      <c r="U515" s="45"/>
      <c r="V515" s="45"/>
      <c r="W515" s="45"/>
      <c r="X515" s="45"/>
      <c r="Y515" s="45"/>
    </row>
    <row r="516" spans="1:25">
      <c r="A516" s="45"/>
      <c r="B516" s="44"/>
      <c r="C516" s="45"/>
      <c r="D516" s="45"/>
      <c r="E516" s="45"/>
      <c r="F516" s="45"/>
      <c r="G516" s="45"/>
      <c r="H516" s="45"/>
      <c r="I516" s="45"/>
      <c r="J516" s="45"/>
      <c r="K516" s="45"/>
      <c r="L516" s="45"/>
      <c r="M516" s="45"/>
      <c r="N516" s="45"/>
      <c r="O516" s="45"/>
      <c r="P516" s="45"/>
      <c r="Q516" s="45"/>
      <c r="R516" s="45"/>
      <c r="S516" s="45"/>
      <c r="T516" s="45"/>
      <c r="U516" s="45"/>
      <c r="V516" s="45"/>
      <c r="W516" s="45"/>
      <c r="X516" s="45"/>
      <c r="Y516" s="45"/>
    </row>
    <row r="517" spans="1:25">
      <c r="A517" s="45"/>
      <c r="B517" s="44"/>
      <c r="C517" s="45"/>
      <c r="D517" s="45"/>
      <c r="E517" s="45"/>
      <c r="F517" s="45"/>
      <c r="G517" s="45"/>
      <c r="H517" s="45"/>
      <c r="I517" s="45"/>
      <c r="J517" s="45"/>
      <c r="K517" s="45"/>
      <c r="L517" s="45"/>
      <c r="M517" s="45"/>
      <c r="N517" s="45"/>
      <c r="O517" s="45"/>
      <c r="P517" s="45"/>
      <c r="Q517" s="45"/>
      <c r="R517" s="45"/>
      <c r="S517" s="45"/>
      <c r="T517" s="45"/>
      <c r="U517" s="45"/>
      <c r="V517" s="45"/>
      <c r="W517" s="45"/>
      <c r="X517" s="45"/>
      <c r="Y517" s="45"/>
    </row>
    <row r="518" spans="1:25">
      <c r="A518" s="45"/>
      <c r="B518" s="44"/>
      <c r="C518" s="45"/>
      <c r="D518" s="45"/>
      <c r="E518" s="45"/>
      <c r="F518" s="45"/>
      <c r="G518" s="45"/>
      <c r="H518" s="45"/>
      <c r="I518" s="45"/>
      <c r="J518" s="45"/>
      <c r="K518" s="45"/>
      <c r="L518" s="45"/>
      <c r="M518" s="45"/>
      <c r="N518" s="45"/>
      <c r="O518" s="45"/>
      <c r="P518" s="45"/>
      <c r="Q518" s="45"/>
      <c r="R518" s="45"/>
      <c r="S518" s="45"/>
      <c r="T518" s="45"/>
      <c r="U518" s="45"/>
      <c r="V518" s="45"/>
      <c r="W518" s="45"/>
      <c r="X518" s="45"/>
      <c r="Y518" s="45"/>
    </row>
    <row r="519" spans="1:25">
      <c r="A519" s="45"/>
      <c r="B519" s="44"/>
      <c r="C519" s="45"/>
      <c r="D519" s="45"/>
      <c r="E519" s="45"/>
      <c r="F519" s="45"/>
      <c r="G519" s="45"/>
      <c r="H519" s="45"/>
      <c r="I519" s="45"/>
      <c r="J519" s="45"/>
      <c r="K519" s="45"/>
      <c r="L519" s="45"/>
      <c r="M519" s="45"/>
      <c r="N519" s="45"/>
      <c r="O519" s="45"/>
      <c r="P519" s="45"/>
      <c r="Q519" s="45"/>
      <c r="R519" s="45"/>
      <c r="S519" s="45"/>
      <c r="T519" s="45"/>
      <c r="U519" s="45"/>
      <c r="V519" s="45"/>
      <c r="W519" s="45"/>
      <c r="X519" s="45"/>
      <c r="Y519" s="45"/>
    </row>
    <row r="520" spans="1:25">
      <c r="A520" s="45"/>
      <c r="B520" s="44"/>
      <c r="C520" s="45"/>
      <c r="D520" s="45"/>
      <c r="E520" s="45"/>
      <c r="F520" s="45"/>
      <c r="G520" s="45"/>
      <c r="H520" s="45"/>
      <c r="I520" s="45"/>
      <c r="J520" s="45"/>
      <c r="K520" s="45"/>
      <c r="L520" s="45"/>
      <c r="M520" s="45"/>
      <c r="N520" s="45"/>
      <c r="O520" s="45"/>
      <c r="P520" s="45"/>
      <c r="Q520" s="45"/>
      <c r="R520" s="45"/>
      <c r="S520" s="45"/>
      <c r="T520" s="45"/>
      <c r="U520" s="45"/>
      <c r="V520" s="45"/>
      <c r="W520" s="45"/>
      <c r="X520" s="45"/>
      <c r="Y520" s="45"/>
    </row>
    <row r="521" spans="1:25">
      <c r="A521" s="45"/>
      <c r="B521" s="44"/>
      <c r="C521" s="45"/>
      <c r="D521" s="45"/>
      <c r="E521" s="45"/>
      <c r="F521" s="45"/>
      <c r="G521" s="45"/>
      <c r="H521" s="45"/>
      <c r="I521" s="45"/>
      <c r="J521" s="45"/>
      <c r="K521" s="45"/>
      <c r="L521" s="45"/>
      <c r="M521" s="45"/>
      <c r="N521" s="45"/>
      <c r="O521" s="45"/>
      <c r="P521" s="45"/>
      <c r="Q521" s="45"/>
      <c r="R521" s="45"/>
      <c r="S521" s="45"/>
      <c r="T521" s="45"/>
      <c r="U521" s="45"/>
      <c r="V521" s="45"/>
      <c r="W521" s="45"/>
      <c r="X521" s="45"/>
      <c r="Y521" s="45"/>
    </row>
    <row r="522" spans="1:25">
      <c r="A522" s="45"/>
      <c r="B522" s="44"/>
      <c r="C522" s="45"/>
      <c r="D522" s="45"/>
      <c r="E522" s="45"/>
      <c r="F522" s="45"/>
      <c r="G522" s="45"/>
      <c r="H522" s="45"/>
      <c r="I522" s="45"/>
      <c r="J522" s="45"/>
      <c r="K522" s="45"/>
      <c r="L522" s="45"/>
      <c r="M522" s="45"/>
      <c r="N522" s="45"/>
      <c r="O522" s="45"/>
      <c r="P522" s="45"/>
      <c r="Q522" s="45"/>
      <c r="R522" s="45"/>
      <c r="S522" s="45"/>
      <c r="T522" s="45"/>
      <c r="U522" s="45"/>
      <c r="V522" s="45"/>
      <c r="W522" s="45"/>
      <c r="X522" s="45"/>
      <c r="Y522" s="45"/>
    </row>
    <row r="523" spans="1:25">
      <c r="A523" s="45"/>
      <c r="B523" s="44"/>
      <c r="C523" s="45"/>
      <c r="D523" s="45"/>
      <c r="E523" s="45"/>
      <c r="F523" s="45"/>
      <c r="G523" s="45"/>
      <c r="H523" s="45"/>
      <c r="I523" s="45"/>
      <c r="J523" s="45"/>
      <c r="K523" s="45"/>
      <c r="L523" s="45"/>
      <c r="M523" s="45"/>
      <c r="N523" s="45"/>
      <c r="O523" s="45"/>
      <c r="P523" s="45"/>
      <c r="Q523" s="45"/>
      <c r="R523" s="45"/>
      <c r="S523" s="45"/>
      <c r="T523" s="45"/>
      <c r="U523" s="45"/>
      <c r="V523" s="45"/>
      <c r="W523" s="45"/>
      <c r="X523" s="45"/>
      <c r="Y523" s="45"/>
    </row>
    <row r="524" spans="1:25">
      <c r="A524" s="45"/>
      <c r="B524" s="44"/>
      <c r="C524" s="45"/>
      <c r="D524" s="45"/>
      <c r="E524" s="45"/>
      <c r="F524" s="45"/>
      <c r="G524" s="45"/>
      <c r="H524" s="45"/>
      <c r="I524" s="45"/>
      <c r="J524" s="45"/>
      <c r="K524" s="45"/>
      <c r="L524" s="45"/>
      <c r="M524" s="45"/>
      <c r="N524" s="45"/>
      <c r="O524" s="45"/>
      <c r="P524" s="45"/>
      <c r="Q524" s="45"/>
      <c r="R524" s="45"/>
      <c r="S524" s="45"/>
      <c r="T524" s="45"/>
      <c r="U524" s="45"/>
      <c r="V524" s="45"/>
      <c r="W524" s="45"/>
      <c r="X524" s="45"/>
      <c r="Y524" s="45"/>
    </row>
    <row r="525" spans="1:25">
      <c r="A525" s="45"/>
      <c r="B525" s="44"/>
      <c r="C525" s="45"/>
      <c r="D525" s="45"/>
      <c r="E525" s="45"/>
      <c r="F525" s="45"/>
      <c r="G525" s="45"/>
      <c r="H525" s="45"/>
      <c r="I525" s="45"/>
      <c r="J525" s="45"/>
      <c r="K525" s="45"/>
      <c r="L525" s="45"/>
      <c r="M525" s="45"/>
      <c r="N525" s="45"/>
      <c r="O525" s="45"/>
      <c r="P525" s="45"/>
      <c r="Q525" s="45"/>
      <c r="R525" s="45"/>
      <c r="S525" s="45"/>
      <c r="T525" s="45"/>
      <c r="U525" s="45"/>
      <c r="V525" s="45"/>
      <c r="W525" s="45"/>
      <c r="X525" s="45"/>
      <c r="Y525" s="45"/>
    </row>
    <row r="526" spans="1:25">
      <c r="A526" s="45"/>
      <c r="B526" s="44"/>
      <c r="C526" s="45"/>
      <c r="D526" s="45"/>
      <c r="E526" s="45"/>
      <c r="F526" s="45"/>
      <c r="G526" s="45"/>
      <c r="H526" s="45"/>
      <c r="I526" s="45"/>
      <c r="J526" s="45"/>
      <c r="K526" s="45"/>
      <c r="L526" s="45"/>
      <c r="M526" s="45"/>
      <c r="N526" s="45"/>
      <c r="O526" s="45"/>
      <c r="P526" s="45"/>
      <c r="Q526" s="45"/>
      <c r="R526" s="45"/>
      <c r="S526" s="45"/>
      <c r="T526" s="45"/>
      <c r="U526" s="45"/>
      <c r="V526" s="45"/>
      <c r="W526" s="45"/>
      <c r="X526" s="45"/>
      <c r="Y526" s="45"/>
    </row>
    <row r="527" spans="1:25">
      <c r="A527" s="45"/>
      <c r="B527" s="44"/>
      <c r="C527" s="45"/>
      <c r="D527" s="45"/>
      <c r="E527" s="45"/>
      <c r="F527" s="45"/>
      <c r="G527" s="45"/>
      <c r="H527" s="45"/>
      <c r="I527" s="45"/>
      <c r="J527" s="45"/>
      <c r="K527" s="45"/>
      <c r="L527" s="45"/>
      <c r="M527" s="45"/>
      <c r="N527" s="45"/>
      <c r="O527" s="45"/>
      <c r="P527" s="45"/>
      <c r="Q527" s="45"/>
      <c r="R527" s="45"/>
      <c r="S527" s="45"/>
      <c r="T527" s="45"/>
      <c r="U527" s="45"/>
      <c r="V527" s="45"/>
      <c r="W527" s="45"/>
      <c r="X527" s="45"/>
      <c r="Y527" s="45"/>
    </row>
    <row r="528" spans="1:25">
      <c r="A528" s="45"/>
      <c r="B528" s="44"/>
      <c r="C528" s="45"/>
      <c r="D528" s="45"/>
      <c r="E528" s="45"/>
      <c r="F528" s="45"/>
      <c r="G528" s="45"/>
      <c r="H528" s="45"/>
      <c r="I528" s="45"/>
      <c r="J528" s="45"/>
      <c r="K528" s="45"/>
      <c r="L528" s="45"/>
      <c r="M528" s="45"/>
      <c r="N528" s="45"/>
      <c r="O528" s="45"/>
      <c r="P528" s="45"/>
      <c r="Q528" s="45"/>
      <c r="R528" s="45"/>
      <c r="S528" s="45"/>
      <c r="T528" s="45"/>
      <c r="U528" s="45"/>
      <c r="V528" s="45"/>
      <c r="W528" s="45"/>
      <c r="X528" s="45"/>
      <c r="Y528" s="45"/>
    </row>
    <row r="529" spans="1:25">
      <c r="A529" s="45"/>
      <c r="B529" s="44"/>
      <c r="C529" s="45"/>
      <c r="D529" s="45"/>
      <c r="E529" s="45"/>
      <c r="F529" s="45"/>
      <c r="G529" s="45"/>
      <c r="H529" s="45"/>
      <c r="I529" s="45"/>
      <c r="J529" s="45"/>
      <c r="K529" s="45"/>
      <c r="L529" s="45"/>
      <c r="M529" s="45"/>
      <c r="N529" s="45"/>
      <c r="O529" s="45"/>
      <c r="P529" s="45"/>
      <c r="Q529" s="45"/>
      <c r="R529" s="45"/>
      <c r="S529" s="45"/>
      <c r="T529" s="45"/>
      <c r="U529" s="45"/>
      <c r="V529" s="45"/>
      <c r="W529" s="45"/>
      <c r="X529" s="45"/>
      <c r="Y529" s="45"/>
    </row>
    <row r="530" spans="1:25">
      <c r="A530" s="45"/>
      <c r="B530" s="44"/>
      <c r="C530" s="45"/>
      <c r="D530" s="45"/>
      <c r="E530" s="45"/>
      <c r="F530" s="45"/>
      <c r="G530" s="45"/>
      <c r="H530" s="45"/>
      <c r="I530" s="45"/>
      <c r="J530" s="45"/>
      <c r="K530" s="45"/>
      <c r="L530" s="45"/>
      <c r="M530" s="45"/>
      <c r="N530" s="45"/>
      <c r="O530" s="45"/>
      <c r="P530" s="45"/>
      <c r="Q530" s="45"/>
      <c r="R530" s="45"/>
      <c r="S530" s="45"/>
      <c r="T530" s="45"/>
      <c r="U530" s="45"/>
      <c r="V530" s="45"/>
      <c r="W530" s="45"/>
      <c r="X530" s="45"/>
      <c r="Y530" s="45"/>
    </row>
    <row r="531" spans="1:25">
      <c r="A531" s="45"/>
      <c r="B531" s="44"/>
      <c r="C531" s="45"/>
      <c r="D531" s="45"/>
      <c r="E531" s="45"/>
      <c r="F531" s="45"/>
      <c r="G531" s="45"/>
      <c r="H531" s="45"/>
      <c r="I531" s="45"/>
      <c r="J531" s="45"/>
      <c r="K531" s="45"/>
      <c r="L531" s="45"/>
      <c r="M531" s="45"/>
      <c r="N531" s="45"/>
      <c r="O531" s="45"/>
      <c r="P531" s="45"/>
      <c r="Q531" s="45"/>
      <c r="R531" s="45"/>
      <c r="S531" s="45"/>
      <c r="T531" s="45"/>
      <c r="U531" s="45"/>
      <c r="V531" s="45"/>
      <c r="W531" s="45"/>
      <c r="X531" s="45"/>
      <c r="Y531" s="45"/>
    </row>
    <row r="532" spans="1:25">
      <c r="A532" s="45"/>
      <c r="B532" s="44"/>
      <c r="C532" s="45"/>
      <c r="D532" s="45"/>
      <c r="E532" s="45"/>
      <c r="F532" s="45"/>
      <c r="G532" s="45"/>
      <c r="H532" s="45"/>
      <c r="I532" s="45"/>
      <c r="J532" s="45"/>
      <c r="K532" s="45"/>
      <c r="L532" s="45"/>
      <c r="M532" s="45"/>
      <c r="N532" s="45"/>
      <c r="O532" s="45"/>
      <c r="P532" s="45"/>
      <c r="Q532" s="45"/>
      <c r="R532" s="45"/>
      <c r="S532" s="45"/>
      <c r="T532" s="45"/>
      <c r="U532" s="45"/>
      <c r="V532" s="45"/>
      <c r="W532" s="45"/>
      <c r="X532" s="45"/>
      <c r="Y532" s="45"/>
    </row>
    <row r="533" spans="1:25">
      <c r="A533" s="45"/>
      <c r="B533" s="44"/>
      <c r="C533" s="45"/>
      <c r="D533" s="45"/>
      <c r="E533" s="45"/>
      <c r="F533" s="45"/>
      <c r="G533" s="45"/>
      <c r="H533" s="45"/>
      <c r="I533" s="45"/>
      <c r="J533" s="45"/>
      <c r="K533" s="45"/>
      <c r="L533" s="45"/>
      <c r="M533" s="45"/>
      <c r="N533" s="45"/>
      <c r="O533" s="45"/>
      <c r="P533" s="45"/>
      <c r="Q533" s="45"/>
      <c r="R533" s="45"/>
      <c r="S533" s="45"/>
      <c r="T533" s="45"/>
      <c r="U533" s="45"/>
      <c r="V533" s="45"/>
      <c r="W533" s="45"/>
      <c r="X533" s="45"/>
      <c r="Y533" s="45"/>
    </row>
    <row r="534" spans="1:25">
      <c r="A534" s="45"/>
      <c r="B534" s="44"/>
      <c r="C534" s="45"/>
      <c r="D534" s="45"/>
      <c r="E534" s="45"/>
      <c r="F534" s="45"/>
      <c r="G534" s="45"/>
      <c r="H534" s="45"/>
      <c r="I534" s="45"/>
      <c r="J534" s="45"/>
      <c r="K534" s="45"/>
      <c r="L534" s="45"/>
      <c r="M534" s="45"/>
      <c r="N534" s="45"/>
      <c r="O534" s="45"/>
      <c r="P534" s="45"/>
      <c r="Q534" s="45"/>
      <c r="R534" s="45"/>
      <c r="S534" s="45"/>
      <c r="T534" s="45"/>
      <c r="U534" s="45"/>
      <c r="V534" s="45"/>
      <c r="W534" s="45"/>
      <c r="X534" s="45"/>
      <c r="Y534" s="45"/>
    </row>
    <row r="535" spans="1:25">
      <c r="A535" s="45"/>
      <c r="B535" s="44"/>
      <c r="C535" s="45"/>
      <c r="D535" s="45"/>
      <c r="E535" s="45"/>
      <c r="F535" s="45"/>
      <c r="G535" s="45"/>
      <c r="H535" s="45"/>
      <c r="I535" s="45"/>
      <c r="J535" s="45"/>
      <c r="K535" s="45"/>
      <c r="L535" s="45"/>
      <c r="M535" s="45"/>
      <c r="N535" s="45"/>
      <c r="O535" s="45"/>
      <c r="P535" s="45"/>
      <c r="Q535" s="45"/>
      <c r="R535" s="45"/>
      <c r="S535" s="45"/>
      <c r="T535" s="45"/>
      <c r="U535" s="45"/>
      <c r="V535" s="45"/>
      <c r="W535" s="45"/>
      <c r="X535" s="45"/>
      <c r="Y535" s="45"/>
    </row>
    <row r="536" spans="1:25">
      <c r="A536" s="45"/>
      <c r="B536" s="44"/>
      <c r="C536" s="45"/>
      <c r="D536" s="45"/>
      <c r="E536" s="45"/>
      <c r="F536" s="45"/>
      <c r="G536" s="45"/>
      <c r="H536" s="45"/>
      <c r="I536" s="45"/>
      <c r="J536" s="45"/>
      <c r="K536" s="45"/>
      <c r="L536" s="45"/>
      <c r="M536" s="45"/>
      <c r="N536" s="45"/>
      <c r="O536" s="45"/>
      <c r="P536" s="45"/>
      <c r="Q536" s="45"/>
      <c r="R536" s="45"/>
      <c r="S536" s="45"/>
      <c r="T536" s="45"/>
      <c r="U536" s="45"/>
      <c r="V536" s="45"/>
      <c r="W536" s="45"/>
      <c r="X536" s="45"/>
      <c r="Y536" s="45"/>
    </row>
    <row r="537" spans="1:25">
      <c r="A537" s="45"/>
      <c r="B537" s="44"/>
      <c r="C537" s="45"/>
      <c r="D537" s="45"/>
      <c r="E537" s="45"/>
      <c r="F537" s="45"/>
      <c r="G537" s="45"/>
      <c r="H537" s="45"/>
      <c r="I537" s="45"/>
      <c r="J537" s="45"/>
      <c r="K537" s="45"/>
      <c r="L537" s="45"/>
      <c r="M537" s="45"/>
      <c r="N537" s="45"/>
      <c r="O537" s="45"/>
      <c r="P537" s="45"/>
      <c r="Q537" s="45"/>
      <c r="R537" s="45"/>
      <c r="S537" s="45"/>
      <c r="T537" s="45"/>
      <c r="U537" s="45"/>
      <c r="V537" s="45"/>
      <c r="W537" s="45"/>
      <c r="X537" s="45"/>
      <c r="Y537" s="45"/>
    </row>
    <row r="538" spans="1:25">
      <c r="A538" s="45"/>
      <c r="B538" s="44"/>
      <c r="C538" s="45"/>
      <c r="D538" s="45"/>
      <c r="E538" s="45"/>
      <c r="F538" s="45"/>
      <c r="G538" s="45"/>
      <c r="H538" s="45"/>
      <c r="I538" s="45"/>
      <c r="J538" s="45"/>
      <c r="K538" s="45"/>
      <c r="L538" s="45"/>
      <c r="M538" s="45"/>
      <c r="N538" s="45"/>
      <c r="O538" s="45"/>
      <c r="P538" s="45"/>
      <c r="Q538" s="45"/>
      <c r="R538" s="45"/>
      <c r="S538" s="45"/>
      <c r="T538" s="45"/>
      <c r="U538" s="45"/>
      <c r="V538" s="45"/>
      <c r="W538" s="45"/>
      <c r="X538" s="45"/>
      <c r="Y538" s="45"/>
    </row>
    <row r="539" spans="1:25">
      <c r="A539" s="45"/>
      <c r="B539" s="44"/>
      <c r="C539" s="45"/>
      <c r="D539" s="45"/>
      <c r="E539" s="45"/>
      <c r="F539" s="45"/>
      <c r="G539" s="45"/>
      <c r="H539" s="45"/>
      <c r="I539" s="45"/>
      <c r="J539" s="45"/>
      <c r="K539" s="45"/>
      <c r="L539" s="45"/>
      <c r="M539" s="45"/>
      <c r="N539" s="45"/>
      <c r="O539" s="45"/>
      <c r="P539" s="45"/>
      <c r="Q539" s="45"/>
      <c r="R539" s="45"/>
      <c r="S539" s="45"/>
      <c r="T539" s="45"/>
      <c r="U539" s="45"/>
      <c r="V539" s="45"/>
      <c r="W539" s="45"/>
      <c r="X539" s="45"/>
      <c r="Y539" s="45"/>
    </row>
    <row r="540" spans="1:25">
      <c r="A540" s="45"/>
      <c r="B540" s="44"/>
      <c r="C540" s="45"/>
      <c r="D540" s="45"/>
      <c r="E540" s="45"/>
      <c r="F540" s="45"/>
      <c r="G540" s="45"/>
      <c r="H540" s="45"/>
      <c r="I540" s="45"/>
      <c r="J540" s="45"/>
      <c r="K540" s="45"/>
      <c r="L540" s="45"/>
      <c r="M540" s="45"/>
      <c r="N540" s="45"/>
      <c r="O540" s="45"/>
      <c r="P540" s="45"/>
      <c r="Q540" s="45"/>
      <c r="R540" s="45"/>
      <c r="S540" s="45"/>
      <c r="T540" s="45"/>
      <c r="U540" s="45"/>
      <c r="V540" s="45"/>
      <c r="W540" s="45"/>
      <c r="X540" s="45"/>
      <c r="Y540" s="45"/>
    </row>
    <row r="541" spans="1:25">
      <c r="A541" s="45"/>
      <c r="B541" s="44"/>
      <c r="C541" s="45"/>
      <c r="D541" s="45"/>
      <c r="E541" s="45"/>
      <c r="F541" s="45"/>
      <c r="G541" s="45"/>
      <c r="H541" s="45"/>
      <c r="I541" s="45"/>
      <c r="J541" s="45"/>
      <c r="K541" s="45"/>
      <c r="L541" s="45"/>
      <c r="M541" s="45"/>
      <c r="N541" s="45"/>
      <c r="O541" s="45"/>
      <c r="P541" s="45"/>
      <c r="Q541" s="45"/>
      <c r="R541" s="45"/>
      <c r="S541" s="45"/>
      <c r="T541" s="45"/>
      <c r="U541" s="45"/>
      <c r="V541" s="45"/>
      <c r="W541" s="45"/>
      <c r="X541" s="45"/>
      <c r="Y541" s="45"/>
    </row>
    <row r="542" spans="1:25">
      <c r="A542" s="45"/>
      <c r="B542" s="44"/>
      <c r="C542" s="45"/>
      <c r="D542" s="45"/>
      <c r="E542" s="45"/>
      <c r="F542" s="45"/>
      <c r="G542" s="45"/>
      <c r="H542" s="45"/>
      <c r="I542" s="45"/>
      <c r="J542" s="45"/>
      <c r="K542" s="45"/>
      <c r="L542" s="45"/>
      <c r="M542" s="45"/>
      <c r="N542" s="45"/>
      <c r="O542" s="45"/>
      <c r="P542" s="45"/>
      <c r="Q542" s="45"/>
      <c r="R542" s="45"/>
      <c r="S542" s="45"/>
      <c r="T542" s="45"/>
      <c r="U542" s="45"/>
      <c r="V542" s="45"/>
      <c r="W542" s="45"/>
      <c r="X542" s="45"/>
      <c r="Y542" s="45"/>
    </row>
    <row r="543" spans="1:25">
      <c r="A543" s="45"/>
      <c r="B543" s="44"/>
      <c r="C543" s="45"/>
      <c r="D543" s="45"/>
      <c r="E543" s="45"/>
      <c r="F543" s="45"/>
      <c r="G543" s="45"/>
      <c r="H543" s="45"/>
      <c r="I543" s="45"/>
      <c r="J543" s="45"/>
      <c r="K543" s="45"/>
      <c r="L543" s="45"/>
      <c r="M543" s="45"/>
      <c r="N543" s="45"/>
      <c r="O543" s="45"/>
      <c r="P543" s="45"/>
      <c r="Q543" s="45"/>
      <c r="R543" s="45"/>
      <c r="S543" s="45"/>
      <c r="T543" s="45"/>
      <c r="U543" s="45"/>
      <c r="V543" s="45"/>
      <c r="W543" s="45"/>
      <c r="X543" s="45"/>
      <c r="Y543" s="45"/>
    </row>
    <row r="544" spans="1:25">
      <c r="A544" s="45"/>
      <c r="B544" s="44"/>
      <c r="C544" s="45"/>
      <c r="D544" s="45"/>
      <c r="E544" s="45"/>
      <c r="F544" s="45"/>
      <c r="G544" s="45"/>
      <c r="H544" s="45"/>
      <c r="I544" s="45"/>
      <c r="J544" s="45"/>
      <c r="K544" s="45"/>
      <c r="L544" s="45"/>
      <c r="M544" s="45"/>
      <c r="N544" s="45"/>
      <c r="O544" s="45"/>
      <c r="P544" s="45"/>
      <c r="Q544" s="45"/>
      <c r="R544" s="45"/>
      <c r="S544" s="45"/>
      <c r="T544" s="45"/>
      <c r="U544" s="45"/>
      <c r="V544" s="45"/>
      <c r="W544" s="45"/>
      <c r="X544" s="45"/>
      <c r="Y544" s="45"/>
    </row>
    <row r="545" spans="1:25">
      <c r="A545" s="45"/>
      <c r="B545" s="44"/>
      <c r="C545" s="45"/>
      <c r="D545" s="45"/>
      <c r="E545" s="45"/>
      <c r="F545" s="45"/>
      <c r="G545" s="45"/>
      <c r="H545" s="45"/>
      <c r="I545" s="45"/>
      <c r="J545" s="45"/>
      <c r="K545" s="45"/>
      <c r="L545" s="45"/>
      <c r="M545" s="45"/>
      <c r="N545" s="45"/>
      <c r="O545" s="45"/>
      <c r="P545" s="45"/>
      <c r="Q545" s="45"/>
      <c r="R545" s="45"/>
      <c r="S545" s="45"/>
      <c r="T545" s="45"/>
      <c r="U545" s="45"/>
      <c r="V545" s="45"/>
      <c r="W545" s="45"/>
      <c r="X545" s="45"/>
      <c r="Y545" s="45"/>
    </row>
    <row r="546" spans="1:25">
      <c r="A546" s="45"/>
      <c r="B546" s="44"/>
      <c r="C546" s="45"/>
      <c r="D546" s="45"/>
      <c r="E546" s="45"/>
      <c r="F546" s="45"/>
      <c r="G546" s="45"/>
      <c r="H546" s="45"/>
      <c r="I546" s="45"/>
      <c r="J546" s="45"/>
      <c r="K546" s="45"/>
      <c r="L546" s="45"/>
      <c r="M546" s="45"/>
      <c r="N546" s="45"/>
      <c r="O546" s="45"/>
      <c r="P546" s="45"/>
      <c r="Q546" s="45"/>
      <c r="R546" s="45"/>
      <c r="S546" s="45"/>
      <c r="T546" s="45"/>
      <c r="U546" s="45"/>
      <c r="V546" s="45"/>
      <c r="W546" s="45"/>
      <c r="X546" s="45"/>
      <c r="Y546" s="45"/>
    </row>
    <row r="547" spans="1:25">
      <c r="A547" s="45"/>
      <c r="B547" s="44"/>
      <c r="C547" s="45"/>
      <c r="D547" s="45"/>
      <c r="E547" s="45"/>
      <c r="F547" s="45"/>
      <c r="G547" s="45"/>
      <c r="H547" s="45"/>
      <c r="I547" s="45"/>
      <c r="J547" s="45"/>
      <c r="K547" s="45"/>
      <c r="L547" s="45"/>
      <c r="M547" s="45"/>
      <c r="N547" s="45"/>
      <c r="O547" s="45"/>
      <c r="P547" s="45"/>
      <c r="Q547" s="45"/>
      <c r="R547" s="45"/>
      <c r="S547" s="45"/>
      <c r="T547" s="45"/>
      <c r="U547" s="45"/>
      <c r="V547" s="45"/>
      <c r="W547" s="45"/>
      <c r="X547" s="45"/>
      <c r="Y547" s="45"/>
    </row>
    <row r="548" spans="1:25">
      <c r="A548" s="45"/>
      <c r="B548" s="44"/>
      <c r="C548" s="45"/>
      <c r="D548" s="45"/>
      <c r="E548" s="45"/>
      <c r="F548" s="45"/>
      <c r="G548" s="45"/>
      <c r="H548" s="45"/>
      <c r="I548" s="45"/>
      <c r="J548" s="45"/>
      <c r="K548" s="45"/>
      <c r="L548" s="45"/>
      <c r="M548" s="45"/>
      <c r="N548" s="45"/>
      <c r="O548" s="45"/>
      <c r="P548" s="45"/>
      <c r="Q548" s="45"/>
      <c r="R548" s="45"/>
      <c r="S548" s="45"/>
      <c r="T548" s="45"/>
      <c r="U548" s="45"/>
      <c r="V548" s="45"/>
      <c r="W548" s="45"/>
      <c r="X548" s="45"/>
      <c r="Y548" s="45"/>
    </row>
    <row r="549" spans="1:25">
      <c r="A549" s="45"/>
      <c r="B549" s="44"/>
      <c r="C549" s="45"/>
      <c r="D549" s="45"/>
      <c r="E549" s="45"/>
      <c r="F549" s="45"/>
      <c r="G549" s="45"/>
      <c r="H549" s="45"/>
      <c r="I549" s="45"/>
      <c r="J549" s="45"/>
      <c r="K549" s="45"/>
      <c r="L549" s="45"/>
      <c r="M549" s="45"/>
      <c r="N549" s="45"/>
      <c r="O549" s="45"/>
      <c r="P549" s="45"/>
      <c r="Q549" s="45"/>
      <c r="R549" s="45"/>
      <c r="S549" s="45"/>
      <c r="T549" s="45"/>
      <c r="U549" s="45"/>
      <c r="V549" s="45"/>
      <c r="W549" s="45"/>
      <c r="X549" s="45"/>
      <c r="Y549" s="45"/>
    </row>
    <row r="550" spans="1:25">
      <c r="A550" s="45"/>
      <c r="B550" s="44"/>
      <c r="C550" s="45"/>
      <c r="D550" s="45"/>
      <c r="E550" s="45"/>
      <c r="F550" s="45"/>
      <c r="G550" s="45"/>
      <c r="H550" s="45"/>
      <c r="I550" s="45"/>
      <c r="J550" s="45"/>
      <c r="K550" s="45"/>
      <c r="L550" s="45"/>
      <c r="M550" s="45"/>
      <c r="N550" s="45"/>
      <c r="O550" s="45"/>
      <c r="P550" s="45"/>
      <c r="Q550" s="45"/>
      <c r="R550" s="45"/>
      <c r="S550" s="45"/>
      <c r="T550" s="45"/>
      <c r="U550" s="45"/>
      <c r="V550" s="45"/>
      <c r="W550" s="45"/>
      <c r="X550" s="45"/>
      <c r="Y550" s="45"/>
    </row>
    <row r="551" spans="1:25">
      <c r="A551" s="45"/>
      <c r="B551" s="44"/>
      <c r="C551" s="45"/>
      <c r="D551" s="45"/>
      <c r="E551" s="45"/>
      <c r="F551" s="45"/>
      <c r="G551" s="45"/>
      <c r="H551" s="45"/>
      <c r="I551" s="45"/>
      <c r="J551" s="45"/>
      <c r="K551" s="45"/>
      <c r="L551" s="45"/>
      <c r="M551" s="45"/>
      <c r="N551" s="45"/>
      <c r="O551" s="45"/>
      <c r="P551" s="45"/>
      <c r="Q551" s="45"/>
      <c r="R551" s="45"/>
      <c r="S551" s="45"/>
      <c r="T551" s="45"/>
      <c r="U551" s="45"/>
      <c r="V551" s="45"/>
      <c r="W551" s="45"/>
      <c r="X551" s="45"/>
      <c r="Y551" s="45"/>
    </row>
    <row r="552" spans="1:25">
      <c r="A552" s="45"/>
      <c r="B552" s="44"/>
      <c r="C552" s="45"/>
      <c r="D552" s="45"/>
      <c r="E552" s="45"/>
      <c r="F552" s="45"/>
      <c r="G552" s="45"/>
      <c r="H552" s="45"/>
      <c r="I552" s="45"/>
      <c r="J552" s="45"/>
      <c r="K552" s="45"/>
      <c r="L552" s="45"/>
      <c r="M552" s="45"/>
      <c r="N552" s="45"/>
      <c r="O552" s="45"/>
      <c r="P552" s="45"/>
      <c r="Q552" s="45"/>
      <c r="R552" s="45"/>
      <c r="S552" s="45"/>
      <c r="T552" s="45"/>
      <c r="U552" s="45"/>
      <c r="V552" s="45"/>
      <c r="W552" s="45"/>
      <c r="X552" s="45"/>
      <c r="Y552" s="45"/>
    </row>
    <row r="553" spans="1:25">
      <c r="A553" s="45"/>
      <c r="B553" s="44"/>
      <c r="C553" s="45"/>
      <c r="D553" s="45"/>
      <c r="E553" s="45"/>
      <c r="F553" s="45"/>
      <c r="G553" s="45"/>
      <c r="H553" s="45"/>
      <c r="I553" s="45"/>
      <c r="J553" s="45"/>
      <c r="K553" s="45"/>
      <c r="L553" s="45"/>
      <c r="M553" s="45"/>
      <c r="N553" s="45"/>
      <c r="O553" s="45"/>
      <c r="P553" s="45"/>
      <c r="Q553" s="45"/>
      <c r="R553" s="45"/>
      <c r="S553" s="45"/>
      <c r="T553" s="45"/>
      <c r="U553" s="45"/>
      <c r="V553" s="45"/>
      <c r="W553" s="45"/>
      <c r="X553" s="45"/>
      <c r="Y553" s="45"/>
    </row>
    <row r="554" spans="1:25">
      <c r="A554" s="45"/>
      <c r="B554" s="44"/>
      <c r="C554" s="45"/>
      <c r="D554" s="45"/>
      <c r="E554" s="45"/>
      <c r="F554" s="45"/>
      <c r="G554" s="45"/>
      <c r="H554" s="45"/>
      <c r="I554" s="45"/>
      <c r="J554" s="45"/>
      <c r="K554" s="45"/>
      <c r="L554" s="45"/>
      <c r="M554" s="45"/>
      <c r="N554" s="45"/>
      <c r="O554" s="45"/>
      <c r="P554" s="45"/>
      <c r="Q554" s="45"/>
      <c r="R554" s="45"/>
      <c r="S554" s="45"/>
      <c r="T554" s="45"/>
      <c r="U554" s="45"/>
      <c r="V554" s="45"/>
      <c r="W554" s="45"/>
      <c r="X554" s="45"/>
      <c r="Y554" s="45"/>
    </row>
    <row r="555" spans="1:25">
      <c r="A555" s="45"/>
      <c r="B555" s="44"/>
      <c r="C555" s="45"/>
      <c r="D555" s="45"/>
      <c r="E555" s="45"/>
      <c r="F555" s="45"/>
      <c r="G555" s="45"/>
      <c r="H555" s="45"/>
      <c r="I555" s="45"/>
      <c r="J555" s="45"/>
      <c r="K555" s="45"/>
      <c r="L555" s="45"/>
      <c r="M555" s="45"/>
      <c r="N555" s="45"/>
      <c r="O555" s="45"/>
      <c r="P555" s="45"/>
      <c r="Q555" s="45"/>
      <c r="R555" s="45"/>
      <c r="S555" s="45"/>
      <c r="T555" s="45"/>
      <c r="U555" s="45"/>
      <c r="V555" s="45"/>
      <c r="W555" s="45"/>
      <c r="X555" s="45"/>
      <c r="Y555" s="45"/>
    </row>
    <row r="556" spans="1:25">
      <c r="A556" s="45"/>
      <c r="B556" s="44"/>
      <c r="C556" s="45"/>
      <c r="D556" s="45"/>
      <c r="E556" s="45"/>
      <c r="F556" s="45"/>
      <c r="G556" s="45"/>
      <c r="H556" s="45"/>
      <c r="I556" s="45"/>
      <c r="J556" s="45"/>
      <c r="K556" s="45"/>
      <c r="L556" s="45"/>
      <c r="M556" s="45"/>
      <c r="N556" s="45"/>
      <c r="O556" s="45"/>
      <c r="P556" s="45"/>
      <c r="Q556" s="45"/>
      <c r="R556" s="45"/>
      <c r="S556" s="45"/>
      <c r="T556" s="45"/>
      <c r="U556" s="45"/>
      <c r="V556" s="45"/>
      <c r="W556" s="45"/>
      <c r="X556" s="45"/>
      <c r="Y556" s="45"/>
    </row>
    <row r="557" spans="1:25">
      <c r="A557" s="45"/>
      <c r="B557" s="44"/>
      <c r="C557" s="45"/>
      <c r="D557" s="45"/>
      <c r="E557" s="45"/>
      <c r="F557" s="45"/>
      <c r="G557" s="45"/>
      <c r="H557" s="45"/>
      <c r="I557" s="45"/>
      <c r="J557" s="45"/>
      <c r="K557" s="45"/>
      <c r="L557" s="45"/>
      <c r="M557" s="45"/>
      <c r="N557" s="45"/>
      <c r="O557" s="45"/>
      <c r="P557" s="45"/>
      <c r="Q557" s="45"/>
      <c r="R557" s="45"/>
      <c r="S557" s="45"/>
      <c r="T557" s="45"/>
      <c r="U557" s="45"/>
      <c r="V557" s="45"/>
      <c r="W557" s="45"/>
      <c r="X557" s="45"/>
      <c r="Y557" s="45"/>
    </row>
    <row r="558" spans="1:25">
      <c r="A558" s="45"/>
      <c r="B558" s="44"/>
      <c r="C558" s="45"/>
      <c r="D558" s="45"/>
      <c r="E558" s="45"/>
      <c r="F558" s="45"/>
      <c r="G558" s="45"/>
      <c r="H558" s="45"/>
      <c r="I558" s="45"/>
      <c r="J558" s="45"/>
      <c r="K558" s="45"/>
      <c r="L558" s="45"/>
      <c r="M558" s="45"/>
      <c r="N558" s="45"/>
      <c r="O558" s="45"/>
      <c r="P558" s="45"/>
      <c r="Q558" s="45"/>
      <c r="R558" s="45"/>
      <c r="S558" s="45"/>
      <c r="T558" s="45"/>
      <c r="U558" s="45"/>
      <c r="V558" s="45"/>
      <c r="W558" s="45"/>
      <c r="X558" s="45"/>
      <c r="Y558" s="45"/>
    </row>
    <row r="559" spans="1:25">
      <c r="A559" s="45"/>
      <c r="B559" s="44"/>
      <c r="C559" s="45"/>
      <c r="D559" s="45"/>
      <c r="E559" s="45"/>
      <c r="F559" s="45"/>
      <c r="G559" s="45"/>
      <c r="H559" s="45"/>
      <c r="I559" s="45"/>
      <c r="J559" s="45"/>
      <c r="K559" s="45"/>
      <c r="L559" s="45"/>
      <c r="M559" s="45"/>
      <c r="N559" s="45"/>
      <c r="O559" s="45"/>
      <c r="P559" s="45"/>
      <c r="Q559" s="45"/>
      <c r="R559" s="45"/>
      <c r="S559" s="45"/>
      <c r="T559" s="45"/>
      <c r="U559" s="45"/>
      <c r="V559" s="45"/>
      <c r="W559" s="45"/>
      <c r="X559" s="45"/>
      <c r="Y559" s="45"/>
    </row>
    <row r="560" spans="1:25">
      <c r="A560" s="45"/>
      <c r="B560" s="44"/>
      <c r="C560" s="45"/>
      <c r="D560" s="45"/>
      <c r="E560" s="45"/>
      <c r="F560" s="45"/>
      <c r="G560" s="45"/>
      <c r="H560" s="45"/>
      <c r="I560" s="45"/>
      <c r="J560" s="45"/>
      <c r="K560" s="45"/>
      <c r="L560" s="45"/>
      <c r="M560" s="45"/>
      <c r="N560" s="45"/>
      <c r="O560" s="45"/>
      <c r="P560" s="45"/>
      <c r="Q560" s="45"/>
      <c r="R560" s="45"/>
      <c r="S560" s="45"/>
      <c r="T560" s="45"/>
      <c r="U560" s="45"/>
      <c r="V560" s="45"/>
      <c r="W560" s="45"/>
      <c r="X560" s="45"/>
      <c r="Y560" s="45"/>
    </row>
    <row r="561" spans="1:25">
      <c r="A561" s="45"/>
      <c r="B561" s="44"/>
      <c r="C561" s="45"/>
      <c r="D561" s="45"/>
      <c r="E561" s="45"/>
      <c r="F561" s="45"/>
      <c r="G561" s="45"/>
      <c r="H561" s="45"/>
      <c r="I561" s="45"/>
      <c r="J561" s="45"/>
      <c r="K561" s="45"/>
      <c r="L561" s="45"/>
      <c r="M561" s="45"/>
      <c r="N561" s="45"/>
      <c r="O561" s="45"/>
      <c r="P561" s="45"/>
      <c r="Q561" s="45"/>
      <c r="R561" s="45"/>
      <c r="S561" s="45"/>
      <c r="T561" s="45"/>
      <c r="U561" s="45"/>
      <c r="V561" s="45"/>
      <c r="W561" s="45"/>
      <c r="X561" s="45"/>
      <c r="Y561" s="45"/>
    </row>
    <row r="562" spans="1:25">
      <c r="A562" s="45"/>
      <c r="B562" s="44"/>
      <c r="C562" s="45"/>
      <c r="D562" s="45"/>
      <c r="E562" s="45"/>
      <c r="F562" s="45"/>
      <c r="G562" s="45"/>
      <c r="H562" s="45"/>
      <c r="I562" s="45"/>
      <c r="J562" s="45"/>
      <c r="K562" s="45"/>
      <c r="L562" s="45"/>
      <c r="M562" s="45"/>
      <c r="N562" s="45"/>
      <c r="O562" s="45"/>
      <c r="P562" s="45"/>
      <c r="Q562" s="45"/>
      <c r="R562" s="45"/>
      <c r="S562" s="45"/>
      <c r="T562" s="45"/>
      <c r="U562" s="45"/>
      <c r="V562" s="45"/>
      <c r="W562" s="45"/>
      <c r="X562" s="45"/>
      <c r="Y562" s="45"/>
    </row>
    <row r="563" spans="1:25">
      <c r="A563" s="45"/>
      <c r="B563" s="44"/>
      <c r="C563" s="45"/>
      <c r="D563" s="45"/>
      <c r="E563" s="45"/>
      <c r="F563" s="45"/>
      <c r="G563" s="45"/>
      <c r="H563" s="45"/>
      <c r="I563" s="45"/>
      <c r="J563" s="45"/>
      <c r="K563" s="45"/>
      <c r="L563" s="45"/>
      <c r="M563" s="45"/>
      <c r="N563" s="45"/>
      <c r="O563" s="45"/>
      <c r="P563" s="45"/>
      <c r="Q563" s="45"/>
      <c r="R563" s="45"/>
      <c r="S563" s="45"/>
      <c r="T563" s="45"/>
      <c r="U563" s="45"/>
      <c r="V563" s="45"/>
      <c r="W563" s="45"/>
      <c r="X563" s="45"/>
      <c r="Y563" s="45"/>
    </row>
    <row r="564" spans="1:25">
      <c r="A564" s="45"/>
      <c r="B564" s="44"/>
      <c r="C564" s="45"/>
      <c r="D564" s="45"/>
      <c r="E564" s="45"/>
      <c r="F564" s="45"/>
      <c r="G564" s="45"/>
      <c r="H564" s="45"/>
      <c r="I564" s="45"/>
      <c r="J564" s="45"/>
      <c r="K564" s="45"/>
      <c r="L564" s="45"/>
      <c r="M564" s="45"/>
      <c r="N564" s="45"/>
      <c r="O564" s="45"/>
      <c r="P564" s="45"/>
      <c r="Q564" s="45"/>
      <c r="R564" s="45"/>
      <c r="S564" s="45"/>
      <c r="T564" s="45"/>
      <c r="U564" s="45"/>
      <c r="V564" s="45"/>
      <c r="W564" s="45"/>
      <c r="X564" s="45"/>
      <c r="Y564" s="45"/>
    </row>
    <row r="565" spans="1:25">
      <c r="A565" s="45"/>
      <c r="B565" s="44"/>
      <c r="C565" s="45"/>
      <c r="D565" s="45"/>
      <c r="E565" s="45"/>
      <c r="F565" s="45"/>
      <c r="G565" s="45"/>
      <c r="H565" s="45"/>
      <c r="I565" s="45"/>
      <c r="J565" s="45"/>
      <c r="K565" s="45"/>
      <c r="L565" s="45"/>
      <c r="M565" s="45"/>
      <c r="N565" s="45"/>
      <c r="O565" s="45"/>
      <c r="P565" s="45"/>
      <c r="Q565" s="45"/>
      <c r="R565" s="45"/>
      <c r="S565" s="45"/>
      <c r="T565" s="45"/>
      <c r="U565" s="45"/>
      <c r="V565" s="45"/>
      <c r="W565" s="45"/>
      <c r="X565" s="45"/>
      <c r="Y565" s="45"/>
    </row>
    <row r="566" spans="1:25">
      <c r="A566" s="45"/>
      <c r="B566" s="44"/>
      <c r="C566" s="45"/>
      <c r="D566" s="45"/>
      <c r="E566" s="45"/>
      <c r="F566" s="45"/>
      <c r="G566" s="45"/>
      <c r="H566" s="45"/>
      <c r="I566" s="45"/>
      <c r="J566" s="45"/>
      <c r="K566" s="45"/>
      <c r="L566" s="45"/>
      <c r="M566" s="45"/>
      <c r="N566" s="45"/>
      <c r="O566" s="45"/>
      <c r="P566" s="45"/>
      <c r="Q566" s="45"/>
      <c r="R566" s="45"/>
      <c r="S566" s="45"/>
      <c r="T566" s="45"/>
      <c r="U566" s="45"/>
      <c r="V566" s="45"/>
      <c r="W566" s="45"/>
      <c r="X566" s="45"/>
      <c r="Y566" s="45"/>
    </row>
    <row r="567" spans="1:25">
      <c r="A567" s="45"/>
      <c r="B567" s="44"/>
      <c r="C567" s="45"/>
      <c r="D567" s="45"/>
      <c r="E567" s="45"/>
      <c r="F567" s="45"/>
      <c r="G567" s="45"/>
      <c r="H567" s="45"/>
      <c r="I567" s="45"/>
      <c r="J567" s="45"/>
      <c r="K567" s="45"/>
      <c r="L567" s="45"/>
      <c r="M567" s="45"/>
      <c r="N567" s="45"/>
      <c r="O567" s="45"/>
      <c r="P567" s="45"/>
      <c r="Q567" s="45"/>
      <c r="R567" s="45"/>
      <c r="S567" s="45"/>
      <c r="T567" s="45"/>
      <c r="U567" s="45"/>
      <c r="V567" s="45"/>
      <c r="W567" s="45"/>
      <c r="X567" s="45"/>
      <c r="Y567" s="45"/>
    </row>
    <row r="568" spans="1:25">
      <c r="A568" s="45"/>
      <c r="B568" s="44"/>
      <c r="C568" s="45"/>
      <c r="D568" s="45"/>
      <c r="E568" s="45"/>
      <c r="F568" s="45"/>
      <c r="G568" s="45"/>
      <c r="H568" s="45"/>
      <c r="I568" s="45"/>
      <c r="J568" s="45"/>
      <c r="K568" s="45"/>
      <c r="L568" s="45"/>
      <c r="M568" s="45"/>
      <c r="N568" s="45"/>
      <c r="O568" s="45"/>
      <c r="P568" s="45"/>
      <c r="Q568" s="45"/>
      <c r="R568" s="45"/>
      <c r="S568" s="45"/>
      <c r="T568" s="45"/>
      <c r="U568" s="45"/>
      <c r="V568" s="45"/>
      <c r="W568" s="45"/>
      <c r="X568" s="45"/>
      <c r="Y568" s="45"/>
    </row>
    <row r="569" spans="1:25">
      <c r="A569" s="45"/>
      <c r="B569" s="44"/>
      <c r="C569" s="45"/>
      <c r="D569" s="45"/>
      <c r="E569" s="45"/>
      <c r="F569" s="45"/>
      <c r="G569" s="45"/>
      <c r="H569" s="45"/>
      <c r="I569" s="45"/>
      <c r="J569" s="45"/>
      <c r="K569" s="45"/>
      <c r="L569" s="45"/>
      <c r="M569" s="45"/>
      <c r="N569" s="45"/>
      <c r="O569" s="45"/>
      <c r="P569" s="45"/>
      <c r="Q569" s="45"/>
      <c r="R569" s="45"/>
      <c r="S569" s="45"/>
      <c r="T569" s="45"/>
      <c r="U569" s="45"/>
      <c r="V569" s="45"/>
      <c r="W569" s="45"/>
      <c r="X569" s="45"/>
      <c r="Y569" s="45"/>
    </row>
    <row r="570" spans="1:25">
      <c r="A570" s="45"/>
      <c r="B570" s="44"/>
      <c r="C570" s="45"/>
      <c r="D570" s="45"/>
      <c r="E570" s="45"/>
      <c r="F570" s="45"/>
      <c r="G570" s="45"/>
      <c r="H570" s="45"/>
      <c r="I570" s="45"/>
      <c r="J570" s="45"/>
      <c r="K570" s="45"/>
      <c r="L570" s="45"/>
      <c r="M570" s="45"/>
      <c r="N570" s="45"/>
      <c r="O570" s="45"/>
      <c r="P570" s="45"/>
      <c r="Q570" s="45"/>
      <c r="R570" s="45"/>
      <c r="S570" s="45"/>
      <c r="T570" s="45"/>
      <c r="U570" s="45"/>
      <c r="V570" s="45"/>
      <c r="W570" s="45"/>
      <c r="X570" s="45"/>
      <c r="Y570" s="45"/>
    </row>
    <row r="571" spans="1:25">
      <c r="A571" s="45"/>
      <c r="B571" s="44"/>
      <c r="C571" s="45"/>
      <c r="D571" s="45"/>
      <c r="E571" s="45"/>
      <c r="F571" s="45"/>
      <c r="G571" s="45"/>
      <c r="H571" s="45"/>
      <c r="I571" s="45"/>
      <c r="J571" s="45"/>
      <c r="K571" s="45"/>
      <c r="L571" s="45"/>
      <c r="M571" s="45"/>
      <c r="N571" s="45"/>
      <c r="O571" s="45"/>
      <c r="P571" s="45"/>
      <c r="Q571" s="45"/>
      <c r="R571" s="45"/>
      <c r="S571" s="45"/>
      <c r="T571" s="45"/>
      <c r="U571" s="45"/>
      <c r="V571" s="45"/>
      <c r="W571" s="45"/>
      <c r="X571" s="45"/>
      <c r="Y571" s="45"/>
    </row>
    <row r="572" spans="1:25">
      <c r="A572" s="45"/>
      <c r="B572" s="44"/>
      <c r="C572" s="45"/>
      <c r="D572" s="45"/>
      <c r="E572" s="45"/>
      <c r="F572" s="45"/>
      <c r="G572" s="45"/>
      <c r="H572" s="45"/>
      <c r="I572" s="45"/>
      <c r="J572" s="45"/>
      <c r="K572" s="45"/>
      <c r="L572" s="45"/>
      <c r="M572" s="45"/>
      <c r="N572" s="45"/>
      <c r="O572" s="45"/>
      <c r="P572" s="45"/>
      <c r="Q572" s="45"/>
      <c r="R572" s="45"/>
      <c r="S572" s="45"/>
      <c r="T572" s="45"/>
      <c r="U572" s="45"/>
      <c r="V572" s="45"/>
      <c r="W572" s="45"/>
      <c r="X572" s="45"/>
      <c r="Y572" s="45"/>
    </row>
    <row r="573" spans="1:25">
      <c r="A573" s="45"/>
      <c r="B573" s="44"/>
      <c r="C573" s="45"/>
      <c r="D573" s="45"/>
      <c r="E573" s="45"/>
      <c r="F573" s="45"/>
      <c r="G573" s="45"/>
      <c r="H573" s="45"/>
      <c r="I573" s="45"/>
      <c r="J573" s="45"/>
      <c r="K573" s="45"/>
      <c r="L573" s="45"/>
      <c r="M573" s="45"/>
      <c r="N573" s="45"/>
      <c r="O573" s="45"/>
      <c r="P573" s="45"/>
      <c r="Q573" s="45"/>
      <c r="R573" s="45"/>
      <c r="S573" s="45"/>
      <c r="T573" s="45"/>
      <c r="U573" s="45"/>
      <c r="V573" s="45"/>
      <c r="W573" s="45"/>
      <c r="X573" s="45"/>
      <c r="Y573" s="45"/>
    </row>
    <row r="574" spans="1:25">
      <c r="A574" s="45"/>
      <c r="B574" s="44"/>
      <c r="C574" s="45"/>
      <c r="D574" s="45"/>
      <c r="E574" s="45"/>
      <c r="F574" s="45"/>
      <c r="G574" s="45"/>
      <c r="H574" s="45"/>
      <c r="I574" s="45"/>
      <c r="J574" s="45"/>
      <c r="K574" s="45"/>
      <c r="L574" s="45"/>
      <c r="M574" s="45"/>
      <c r="N574" s="45"/>
      <c r="O574" s="45"/>
      <c r="P574" s="45"/>
      <c r="Q574" s="45"/>
      <c r="R574" s="45"/>
      <c r="S574" s="45"/>
      <c r="T574" s="45"/>
      <c r="U574" s="45"/>
      <c r="V574" s="45"/>
      <c r="W574" s="45"/>
      <c r="X574" s="45"/>
      <c r="Y574" s="45"/>
    </row>
    <row r="575" spans="1:25">
      <c r="A575" s="45"/>
      <c r="B575" s="44"/>
      <c r="C575" s="45"/>
      <c r="D575" s="45"/>
      <c r="E575" s="45"/>
      <c r="F575" s="45"/>
      <c r="G575" s="45"/>
      <c r="H575" s="45"/>
      <c r="I575" s="45"/>
      <c r="J575" s="45"/>
      <c r="K575" s="45"/>
      <c r="L575" s="45"/>
      <c r="M575" s="45"/>
      <c r="N575" s="45"/>
      <c r="O575" s="45"/>
      <c r="P575" s="45"/>
      <c r="Q575" s="45"/>
      <c r="R575" s="45"/>
      <c r="S575" s="45"/>
      <c r="T575" s="45"/>
      <c r="U575" s="45"/>
      <c r="V575" s="45"/>
      <c r="W575" s="45"/>
      <c r="X575" s="45"/>
      <c r="Y575" s="45"/>
    </row>
    <row r="576" spans="1:25">
      <c r="A576" s="45"/>
      <c r="B576" s="44"/>
      <c r="C576" s="45"/>
      <c r="D576" s="45"/>
      <c r="E576" s="45"/>
      <c r="F576" s="45"/>
      <c r="G576" s="45"/>
      <c r="H576" s="45"/>
      <c r="I576" s="45"/>
      <c r="J576" s="45"/>
      <c r="K576" s="45"/>
      <c r="L576" s="45"/>
      <c r="M576" s="45"/>
      <c r="N576" s="45"/>
      <c r="O576" s="45"/>
      <c r="P576" s="45"/>
      <c r="Q576" s="45"/>
      <c r="R576" s="45"/>
      <c r="S576" s="45"/>
      <c r="T576" s="45"/>
      <c r="U576" s="45"/>
      <c r="V576" s="45"/>
      <c r="W576" s="45"/>
      <c r="X576" s="45"/>
      <c r="Y576" s="45"/>
    </row>
    <row r="577" spans="1:25">
      <c r="A577" s="45"/>
      <c r="B577" s="44"/>
      <c r="C577" s="45"/>
      <c r="D577" s="45"/>
      <c r="E577" s="45"/>
      <c r="F577" s="45"/>
      <c r="G577" s="45"/>
      <c r="H577" s="45"/>
      <c r="I577" s="45"/>
      <c r="J577" s="45"/>
      <c r="K577" s="45"/>
      <c r="L577" s="45"/>
      <c r="M577" s="45"/>
      <c r="N577" s="45"/>
      <c r="O577" s="45"/>
      <c r="P577" s="45"/>
      <c r="Q577" s="45"/>
      <c r="R577" s="45"/>
      <c r="S577" s="45"/>
      <c r="T577" s="45"/>
      <c r="U577" s="45"/>
      <c r="V577" s="45"/>
      <c r="W577" s="45"/>
      <c r="X577" s="45"/>
      <c r="Y577" s="45"/>
    </row>
    <row r="578" spans="1:25">
      <c r="A578" s="45"/>
      <c r="B578" s="44"/>
      <c r="C578" s="45"/>
      <c r="D578" s="45"/>
      <c r="E578" s="45"/>
      <c r="F578" s="45"/>
      <c r="G578" s="45"/>
      <c r="H578" s="45"/>
      <c r="I578" s="45"/>
      <c r="J578" s="45"/>
      <c r="K578" s="45"/>
      <c r="L578" s="45"/>
      <c r="M578" s="45"/>
      <c r="N578" s="45"/>
      <c r="O578" s="45"/>
      <c r="P578" s="45"/>
      <c r="Q578" s="45"/>
      <c r="R578" s="45"/>
      <c r="S578" s="45"/>
      <c r="T578" s="45"/>
      <c r="U578" s="45"/>
      <c r="V578" s="45"/>
      <c r="W578" s="45"/>
      <c r="X578" s="45"/>
      <c r="Y578" s="45"/>
    </row>
    <row r="579" spans="1:25">
      <c r="A579" s="45"/>
      <c r="B579" s="44"/>
      <c r="C579" s="45"/>
      <c r="D579" s="45"/>
      <c r="E579" s="45"/>
      <c r="F579" s="45"/>
      <c r="G579" s="45"/>
      <c r="H579" s="45"/>
      <c r="I579" s="45"/>
      <c r="J579" s="45"/>
      <c r="K579" s="45"/>
      <c r="L579" s="45"/>
      <c r="M579" s="45"/>
      <c r="N579" s="45"/>
      <c r="O579" s="45"/>
      <c r="P579" s="45"/>
      <c r="Q579" s="45"/>
      <c r="R579" s="45"/>
      <c r="S579" s="45"/>
      <c r="T579" s="45"/>
      <c r="U579" s="45"/>
      <c r="V579" s="45"/>
      <c r="W579" s="45"/>
      <c r="X579" s="45"/>
      <c r="Y579" s="45"/>
    </row>
    <row r="580" spans="1:25">
      <c r="A580" s="45"/>
      <c r="B580" s="44"/>
      <c r="C580" s="45"/>
      <c r="D580" s="45"/>
      <c r="E580" s="45"/>
      <c r="F580" s="45"/>
      <c r="G580" s="45"/>
      <c r="H580" s="45"/>
      <c r="I580" s="45"/>
      <c r="J580" s="45"/>
      <c r="K580" s="45"/>
      <c r="L580" s="45"/>
      <c r="M580" s="45"/>
      <c r="N580" s="45"/>
      <c r="O580" s="45"/>
      <c r="P580" s="45"/>
      <c r="Q580" s="45"/>
      <c r="R580" s="45"/>
      <c r="S580" s="45"/>
      <c r="T580" s="45"/>
      <c r="U580" s="45"/>
      <c r="V580" s="45"/>
      <c r="W580" s="45"/>
      <c r="X580" s="45"/>
      <c r="Y580" s="45"/>
    </row>
    <row r="581" spans="1:25">
      <c r="A581" s="45"/>
      <c r="B581" s="44"/>
      <c r="C581" s="45"/>
      <c r="D581" s="45"/>
      <c r="E581" s="45"/>
      <c r="F581" s="45"/>
      <c r="G581" s="45"/>
      <c r="H581" s="45"/>
      <c r="I581" s="45"/>
      <c r="J581" s="45"/>
      <c r="K581" s="45"/>
      <c r="L581" s="45"/>
      <c r="M581" s="45"/>
      <c r="N581" s="45"/>
      <c r="O581" s="45"/>
      <c r="P581" s="45"/>
      <c r="Q581" s="45"/>
      <c r="R581" s="45"/>
      <c r="S581" s="45"/>
      <c r="T581" s="45"/>
      <c r="U581" s="45"/>
      <c r="V581" s="45"/>
      <c r="W581" s="45"/>
      <c r="X581" s="45"/>
      <c r="Y581" s="45"/>
    </row>
    <row r="582" spans="1:25">
      <c r="A582" s="45"/>
      <c r="B582" s="44"/>
      <c r="C582" s="45"/>
      <c r="D582" s="45"/>
      <c r="E582" s="45"/>
      <c r="F582" s="45"/>
      <c r="G582" s="45"/>
      <c r="H582" s="45"/>
      <c r="I582" s="45"/>
      <c r="J582" s="45"/>
      <c r="K582" s="45"/>
      <c r="L582" s="45"/>
      <c r="M582" s="45"/>
      <c r="N582" s="45"/>
      <c r="O582" s="45"/>
      <c r="P582" s="45"/>
      <c r="Q582" s="45"/>
      <c r="R582" s="45"/>
      <c r="S582" s="45"/>
      <c r="T582" s="45"/>
      <c r="U582" s="45"/>
      <c r="V582" s="45"/>
      <c r="W582" s="45"/>
      <c r="X582" s="45"/>
      <c r="Y582" s="45"/>
    </row>
    <row r="583" spans="1:25">
      <c r="A583" s="45"/>
      <c r="B583" s="44"/>
      <c r="C583" s="45"/>
      <c r="D583" s="45"/>
      <c r="E583" s="45"/>
      <c r="F583" s="45"/>
      <c r="G583" s="45"/>
      <c r="H583" s="45"/>
      <c r="I583" s="45"/>
      <c r="J583" s="45"/>
      <c r="K583" s="45"/>
      <c r="L583" s="45"/>
      <c r="M583" s="45"/>
      <c r="N583" s="45"/>
      <c r="O583" s="45"/>
      <c r="P583" s="45"/>
      <c r="Q583" s="45"/>
      <c r="R583" s="45"/>
      <c r="S583" s="45"/>
      <c r="T583" s="45"/>
      <c r="U583" s="45"/>
      <c r="V583" s="45"/>
      <c r="W583" s="45"/>
      <c r="X583" s="45"/>
      <c r="Y583" s="45"/>
    </row>
    <row r="584" spans="1:25">
      <c r="A584" s="45"/>
      <c r="B584" s="44"/>
      <c r="C584" s="45"/>
      <c r="D584" s="45"/>
      <c r="E584" s="45"/>
      <c r="F584" s="45"/>
      <c r="G584" s="45"/>
      <c r="H584" s="45"/>
      <c r="I584" s="45"/>
      <c r="J584" s="45"/>
      <c r="K584" s="45"/>
      <c r="L584" s="45"/>
      <c r="M584" s="45"/>
      <c r="N584" s="45"/>
      <c r="O584" s="45"/>
      <c r="P584" s="45"/>
      <c r="Q584" s="45"/>
      <c r="R584" s="45"/>
      <c r="S584" s="45"/>
      <c r="T584" s="45"/>
      <c r="U584" s="45"/>
      <c r="V584" s="45"/>
      <c r="W584" s="45"/>
      <c r="X584" s="45"/>
      <c r="Y584" s="45"/>
    </row>
    <row r="585" spans="1:25">
      <c r="A585" s="45"/>
      <c r="B585" s="44"/>
      <c r="C585" s="45"/>
      <c r="D585" s="45"/>
      <c r="E585" s="45"/>
      <c r="F585" s="45"/>
      <c r="G585" s="45"/>
      <c r="H585" s="45"/>
      <c r="I585" s="45"/>
      <c r="J585" s="45"/>
      <c r="K585" s="45"/>
      <c r="L585" s="45"/>
      <c r="M585" s="45"/>
      <c r="N585" s="45"/>
      <c r="O585" s="45"/>
      <c r="P585" s="45"/>
      <c r="Q585" s="45"/>
      <c r="R585" s="45"/>
      <c r="S585" s="45"/>
      <c r="T585" s="45"/>
      <c r="U585" s="45"/>
      <c r="V585" s="45"/>
      <c r="W585" s="45"/>
      <c r="X585" s="45"/>
      <c r="Y585" s="45"/>
    </row>
    <row r="586" spans="1:25">
      <c r="A586" s="45"/>
      <c r="B586" s="44"/>
      <c r="C586" s="45"/>
      <c r="D586" s="45"/>
      <c r="E586" s="45"/>
      <c r="F586" s="45"/>
      <c r="G586" s="45"/>
      <c r="H586" s="45"/>
      <c r="I586" s="45"/>
      <c r="J586" s="45"/>
      <c r="K586" s="45"/>
      <c r="L586" s="45"/>
      <c r="M586" s="45"/>
      <c r="N586" s="45"/>
      <c r="O586" s="45"/>
      <c r="P586" s="45"/>
      <c r="Q586" s="45"/>
      <c r="R586" s="45"/>
      <c r="S586" s="45"/>
      <c r="T586" s="45"/>
      <c r="U586" s="45"/>
      <c r="V586" s="45"/>
      <c r="W586" s="45"/>
      <c r="X586" s="45"/>
      <c r="Y586" s="45"/>
    </row>
    <row r="587" spans="1:25">
      <c r="A587" s="45"/>
      <c r="B587" s="44"/>
      <c r="C587" s="45"/>
      <c r="D587" s="45"/>
      <c r="E587" s="45"/>
      <c r="F587" s="45"/>
      <c r="G587" s="45"/>
      <c r="H587" s="45"/>
      <c r="I587" s="45"/>
      <c r="J587" s="45"/>
      <c r="K587" s="45"/>
      <c r="L587" s="45"/>
      <c r="M587" s="45"/>
      <c r="N587" s="45"/>
      <c r="O587" s="45"/>
      <c r="P587" s="45"/>
      <c r="Q587" s="45"/>
      <c r="R587" s="45"/>
      <c r="S587" s="45"/>
      <c r="T587" s="45"/>
      <c r="U587" s="45"/>
      <c r="V587" s="45"/>
      <c r="W587" s="45"/>
      <c r="X587" s="45"/>
      <c r="Y587" s="45"/>
    </row>
    <row r="588" spans="1:25">
      <c r="A588" s="45"/>
      <c r="B588" s="44"/>
      <c r="C588" s="45"/>
      <c r="D588" s="45"/>
      <c r="E588" s="45"/>
      <c r="F588" s="45"/>
      <c r="G588" s="45"/>
      <c r="H588" s="45"/>
      <c r="I588" s="45"/>
      <c r="J588" s="45"/>
      <c r="K588" s="45"/>
      <c r="L588" s="45"/>
      <c r="M588" s="45"/>
      <c r="N588" s="45"/>
      <c r="O588" s="45"/>
      <c r="P588" s="45"/>
      <c r="Q588" s="45"/>
      <c r="R588" s="45"/>
      <c r="S588" s="45"/>
      <c r="T588" s="45"/>
      <c r="U588" s="45"/>
      <c r="V588" s="45"/>
      <c r="W588" s="45"/>
      <c r="X588" s="45"/>
      <c r="Y588" s="45"/>
    </row>
    <row r="589" spans="1:25">
      <c r="A589" s="45"/>
      <c r="B589" s="44"/>
      <c r="C589" s="45"/>
      <c r="D589" s="45"/>
      <c r="E589" s="45"/>
      <c r="F589" s="45"/>
      <c r="G589" s="45"/>
      <c r="H589" s="45"/>
      <c r="I589" s="45"/>
      <c r="J589" s="45"/>
      <c r="K589" s="45"/>
      <c r="L589" s="45"/>
      <c r="M589" s="45"/>
      <c r="N589" s="45"/>
      <c r="O589" s="45"/>
      <c r="P589" s="45"/>
      <c r="Q589" s="45"/>
      <c r="R589" s="45"/>
      <c r="S589" s="45"/>
      <c r="T589" s="45"/>
      <c r="U589" s="45"/>
      <c r="V589" s="45"/>
      <c r="W589" s="45"/>
      <c r="X589" s="45"/>
      <c r="Y589" s="45"/>
    </row>
    <row r="590" spans="1:25">
      <c r="A590" s="45"/>
      <c r="B590" s="44"/>
      <c r="C590" s="45"/>
      <c r="D590" s="45"/>
      <c r="E590" s="45"/>
      <c r="F590" s="45"/>
      <c r="G590" s="45"/>
      <c r="H590" s="45"/>
      <c r="I590" s="45"/>
      <c r="J590" s="45"/>
      <c r="K590" s="45"/>
      <c r="L590" s="45"/>
      <c r="M590" s="45"/>
      <c r="N590" s="45"/>
      <c r="O590" s="45"/>
      <c r="P590" s="45"/>
      <c r="Q590" s="45"/>
      <c r="R590" s="45"/>
      <c r="S590" s="45"/>
      <c r="T590" s="45"/>
      <c r="U590" s="45"/>
      <c r="V590" s="45"/>
      <c r="W590" s="45"/>
      <c r="X590" s="45"/>
      <c r="Y590" s="45"/>
    </row>
    <row r="591" spans="1:25">
      <c r="A591" s="45"/>
      <c r="B591" s="44"/>
      <c r="C591" s="45"/>
      <c r="D591" s="45"/>
      <c r="E591" s="45"/>
      <c r="F591" s="45"/>
      <c r="G591" s="45"/>
      <c r="H591" s="45"/>
      <c r="I591" s="45"/>
      <c r="J591" s="45"/>
      <c r="K591" s="45"/>
      <c r="L591" s="45"/>
      <c r="M591" s="45"/>
      <c r="N591" s="45"/>
      <c r="O591" s="45"/>
      <c r="P591" s="45"/>
      <c r="Q591" s="45"/>
      <c r="R591" s="45"/>
      <c r="S591" s="45"/>
      <c r="T591" s="45"/>
      <c r="U591" s="45"/>
      <c r="V591" s="45"/>
      <c r="W591" s="45"/>
      <c r="X591" s="45"/>
      <c r="Y591" s="45"/>
    </row>
    <row r="592" spans="1:25">
      <c r="A592" s="45"/>
      <c r="B592" s="44"/>
      <c r="C592" s="45"/>
      <c r="D592" s="45"/>
      <c r="E592" s="45"/>
      <c r="F592" s="45"/>
      <c r="G592" s="45"/>
      <c r="H592" s="45"/>
      <c r="I592" s="45"/>
      <c r="J592" s="45"/>
      <c r="K592" s="45"/>
      <c r="L592" s="45"/>
      <c r="M592" s="45"/>
      <c r="N592" s="45"/>
      <c r="O592" s="45"/>
      <c r="P592" s="45"/>
      <c r="Q592" s="45"/>
      <c r="R592" s="45"/>
      <c r="S592" s="45"/>
      <c r="T592" s="45"/>
      <c r="U592" s="45"/>
      <c r="V592" s="45"/>
      <c r="W592" s="45"/>
      <c r="X592" s="45"/>
      <c r="Y592" s="45"/>
    </row>
    <row r="593" spans="1:25">
      <c r="A593" s="45"/>
      <c r="B593" s="44"/>
      <c r="C593" s="45"/>
      <c r="D593" s="45"/>
      <c r="E593" s="45"/>
      <c r="F593" s="45"/>
      <c r="G593" s="45"/>
      <c r="H593" s="45"/>
      <c r="I593" s="45"/>
      <c r="J593" s="45"/>
      <c r="K593" s="45"/>
      <c r="L593" s="45"/>
      <c r="M593" s="45"/>
      <c r="N593" s="45"/>
      <c r="O593" s="45"/>
      <c r="P593" s="45"/>
      <c r="Q593" s="45"/>
      <c r="R593" s="45"/>
      <c r="S593" s="45"/>
      <c r="T593" s="45"/>
      <c r="U593" s="45"/>
      <c r="V593" s="45"/>
      <c r="W593" s="45"/>
      <c r="X593" s="45"/>
      <c r="Y593" s="45"/>
    </row>
    <row r="594" spans="1:25">
      <c r="A594" s="45"/>
      <c r="B594" s="44"/>
      <c r="C594" s="45"/>
      <c r="D594" s="45"/>
      <c r="E594" s="45"/>
      <c r="F594" s="45"/>
      <c r="G594" s="45"/>
      <c r="H594" s="45"/>
      <c r="I594" s="45"/>
      <c r="J594" s="45"/>
      <c r="K594" s="45"/>
      <c r="L594" s="45"/>
      <c r="M594" s="45"/>
      <c r="N594" s="45"/>
      <c r="O594" s="45"/>
      <c r="P594" s="45"/>
      <c r="Q594" s="45"/>
      <c r="R594" s="45"/>
      <c r="S594" s="45"/>
      <c r="T594" s="45"/>
      <c r="U594" s="45"/>
      <c r="V594" s="45"/>
      <c r="W594" s="45"/>
      <c r="X594" s="45"/>
      <c r="Y594" s="45"/>
    </row>
    <row r="595" spans="1:25">
      <c r="A595" s="45"/>
      <c r="B595" s="44"/>
      <c r="C595" s="45"/>
      <c r="D595" s="45"/>
      <c r="E595" s="45"/>
      <c r="F595" s="45"/>
      <c r="G595" s="45"/>
      <c r="H595" s="45"/>
      <c r="I595" s="45"/>
      <c r="J595" s="45"/>
      <c r="K595" s="45"/>
      <c r="L595" s="45"/>
      <c r="M595" s="45"/>
      <c r="N595" s="45"/>
      <c r="O595" s="45"/>
      <c r="P595" s="45"/>
      <c r="Q595" s="45"/>
      <c r="R595" s="45"/>
      <c r="S595" s="45"/>
      <c r="T595" s="45"/>
      <c r="U595" s="45"/>
      <c r="V595" s="45"/>
      <c r="W595" s="45"/>
      <c r="X595" s="45"/>
      <c r="Y595" s="45"/>
    </row>
    <row r="596" spans="1:25">
      <c r="A596" s="45"/>
      <c r="B596" s="44"/>
      <c r="C596" s="45"/>
      <c r="D596" s="45"/>
      <c r="E596" s="45"/>
      <c r="F596" s="45"/>
      <c r="G596" s="45"/>
      <c r="H596" s="45"/>
      <c r="I596" s="45"/>
      <c r="J596" s="45"/>
      <c r="K596" s="45"/>
      <c r="L596" s="45"/>
      <c r="M596" s="45"/>
      <c r="N596" s="45"/>
      <c r="O596" s="45"/>
      <c r="P596" s="45"/>
      <c r="Q596" s="45"/>
      <c r="R596" s="45"/>
      <c r="S596" s="45"/>
      <c r="T596" s="45"/>
      <c r="U596" s="45"/>
      <c r="V596" s="45"/>
      <c r="W596" s="45"/>
      <c r="X596" s="45"/>
      <c r="Y596" s="45"/>
    </row>
    <row r="597" spans="1:25">
      <c r="A597" s="45"/>
      <c r="B597" s="44"/>
      <c r="C597" s="45"/>
      <c r="D597" s="45"/>
      <c r="E597" s="45"/>
      <c r="F597" s="45"/>
      <c r="G597" s="45"/>
      <c r="H597" s="45"/>
      <c r="I597" s="45"/>
      <c r="J597" s="45"/>
      <c r="K597" s="45"/>
      <c r="L597" s="45"/>
      <c r="M597" s="45"/>
      <c r="N597" s="45"/>
      <c r="O597" s="45"/>
      <c r="P597" s="45"/>
      <c r="Q597" s="45"/>
      <c r="R597" s="45"/>
      <c r="S597" s="45"/>
      <c r="T597" s="45"/>
      <c r="U597" s="45"/>
      <c r="V597" s="45"/>
      <c r="W597" s="45"/>
      <c r="X597" s="45"/>
      <c r="Y597" s="45"/>
    </row>
    <row r="598" spans="1:25">
      <c r="A598" s="45"/>
      <c r="B598" s="44"/>
      <c r="C598" s="45"/>
      <c r="D598" s="45"/>
      <c r="E598" s="45"/>
      <c r="F598" s="45"/>
      <c r="G598" s="45"/>
      <c r="H598" s="45"/>
      <c r="I598" s="45"/>
      <c r="J598" s="45"/>
      <c r="K598" s="45"/>
      <c r="L598" s="45"/>
      <c r="M598" s="45"/>
      <c r="N598" s="45"/>
      <c r="O598" s="45"/>
      <c r="P598" s="45"/>
      <c r="Q598" s="45"/>
      <c r="R598" s="45"/>
      <c r="S598" s="45"/>
      <c r="T598" s="45"/>
      <c r="U598" s="45"/>
      <c r="V598" s="45"/>
      <c r="W598" s="45"/>
      <c r="X598" s="45"/>
      <c r="Y598" s="45"/>
    </row>
    <row r="599" spans="1:25">
      <c r="A599" s="45"/>
      <c r="B599" s="44"/>
      <c r="C599" s="45"/>
      <c r="D599" s="45"/>
      <c r="E599" s="45"/>
      <c r="F599" s="45"/>
      <c r="G599" s="45"/>
      <c r="H599" s="45"/>
      <c r="I599" s="45"/>
      <c r="J599" s="45"/>
      <c r="K599" s="45"/>
      <c r="L599" s="45"/>
      <c r="M599" s="45"/>
      <c r="N599" s="45"/>
      <c r="O599" s="45"/>
      <c r="P599" s="45"/>
      <c r="Q599" s="45"/>
      <c r="R599" s="45"/>
      <c r="S599" s="45"/>
      <c r="T599" s="45"/>
      <c r="U599" s="45"/>
      <c r="V599" s="45"/>
      <c r="W599" s="45"/>
      <c r="X599" s="45"/>
      <c r="Y599" s="45"/>
    </row>
    <row r="600" spans="1:25">
      <c r="A600" s="45"/>
      <c r="B600" s="44"/>
      <c r="C600" s="45"/>
      <c r="D600" s="45"/>
      <c r="E600" s="45"/>
      <c r="F600" s="45"/>
      <c r="G600" s="45"/>
      <c r="H600" s="45"/>
      <c r="I600" s="45"/>
      <c r="J600" s="45"/>
      <c r="K600" s="45"/>
      <c r="L600" s="45"/>
      <c r="M600" s="45"/>
      <c r="N600" s="45"/>
      <c r="O600" s="45"/>
      <c r="P600" s="45"/>
      <c r="Q600" s="45"/>
      <c r="R600" s="45"/>
      <c r="S600" s="45"/>
      <c r="T600" s="45"/>
      <c r="U600" s="45"/>
      <c r="V600" s="45"/>
      <c r="W600" s="45"/>
      <c r="X600" s="45"/>
      <c r="Y600" s="45"/>
    </row>
    <row r="601" spans="1:25">
      <c r="A601" s="45"/>
      <c r="B601" s="44"/>
      <c r="C601" s="45"/>
      <c r="D601" s="45"/>
      <c r="E601" s="45"/>
      <c r="F601" s="45"/>
      <c r="G601" s="45"/>
      <c r="H601" s="45"/>
      <c r="I601" s="45"/>
      <c r="J601" s="45"/>
      <c r="K601" s="45"/>
      <c r="L601" s="45"/>
      <c r="M601" s="45"/>
      <c r="N601" s="45"/>
      <c r="O601" s="45"/>
      <c r="P601" s="45"/>
      <c r="Q601" s="45"/>
      <c r="R601" s="45"/>
      <c r="S601" s="45"/>
      <c r="T601" s="45"/>
      <c r="U601" s="45"/>
      <c r="V601" s="45"/>
      <c r="W601" s="45"/>
      <c r="X601" s="45"/>
      <c r="Y601" s="45"/>
    </row>
    <row r="602" spans="1:25">
      <c r="A602" s="45"/>
      <c r="B602" s="44"/>
      <c r="C602" s="45"/>
      <c r="D602" s="45"/>
      <c r="E602" s="45"/>
      <c r="F602" s="45"/>
      <c r="G602" s="45"/>
      <c r="H602" s="45"/>
      <c r="I602" s="45"/>
      <c r="J602" s="45"/>
      <c r="K602" s="45"/>
      <c r="L602" s="45"/>
      <c r="M602" s="45"/>
      <c r="N602" s="45"/>
      <c r="O602" s="45"/>
      <c r="P602" s="45"/>
      <c r="Q602" s="45"/>
      <c r="R602" s="45"/>
      <c r="S602" s="45"/>
      <c r="T602" s="45"/>
      <c r="U602" s="45"/>
      <c r="V602" s="45"/>
      <c r="W602" s="45"/>
      <c r="X602" s="45"/>
      <c r="Y602" s="45"/>
    </row>
    <row r="603" spans="1:25">
      <c r="A603" s="45"/>
      <c r="B603" s="44"/>
      <c r="C603" s="45"/>
      <c r="D603" s="45"/>
      <c r="E603" s="45"/>
      <c r="F603" s="45"/>
      <c r="G603" s="45"/>
      <c r="H603" s="45"/>
      <c r="I603" s="45"/>
      <c r="J603" s="45"/>
      <c r="K603" s="45"/>
      <c r="L603" s="45"/>
      <c r="M603" s="45"/>
      <c r="N603" s="45"/>
      <c r="O603" s="45"/>
      <c r="P603" s="45"/>
      <c r="Q603" s="45"/>
      <c r="R603" s="45"/>
      <c r="S603" s="45"/>
      <c r="T603" s="45"/>
      <c r="U603" s="45"/>
      <c r="V603" s="45"/>
      <c r="W603" s="45"/>
      <c r="X603" s="45"/>
      <c r="Y603" s="45"/>
    </row>
    <row r="604" spans="1:25">
      <c r="A604" s="45"/>
      <c r="B604" s="44"/>
      <c r="C604" s="45"/>
      <c r="D604" s="45"/>
      <c r="E604" s="45"/>
      <c r="F604" s="45"/>
      <c r="G604" s="45"/>
      <c r="H604" s="45"/>
      <c r="I604" s="45"/>
      <c r="J604" s="45"/>
      <c r="K604" s="45"/>
      <c r="L604" s="45"/>
      <c r="M604" s="45"/>
      <c r="N604" s="45"/>
      <c r="O604" s="45"/>
      <c r="P604" s="45"/>
      <c r="Q604" s="45"/>
      <c r="R604" s="45"/>
      <c r="S604" s="45"/>
      <c r="T604" s="45"/>
      <c r="U604" s="45"/>
      <c r="V604" s="45"/>
      <c r="W604" s="45"/>
      <c r="X604" s="45"/>
      <c r="Y604" s="45"/>
    </row>
    <row r="605" spans="1:25">
      <c r="A605" s="45"/>
      <c r="B605" s="44"/>
      <c r="C605" s="45"/>
      <c r="D605" s="45"/>
      <c r="E605" s="45"/>
      <c r="F605" s="45"/>
      <c r="G605" s="45"/>
      <c r="H605" s="45"/>
      <c r="I605" s="45"/>
      <c r="J605" s="45"/>
      <c r="K605" s="45"/>
      <c r="L605" s="45"/>
      <c r="M605" s="45"/>
      <c r="N605" s="45"/>
      <c r="O605" s="45"/>
      <c r="P605" s="45"/>
      <c r="Q605" s="45"/>
      <c r="R605" s="45"/>
      <c r="S605" s="45"/>
      <c r="T605" s="45"/>
      <c r="U605" s="45"/>
      <c r="V605" s="45"/>
      <c r="W605" s="45"/>
      <c r="X605" s="45"/>
      <c r="Y605" s="45"/>
    </row>
    <row r="606" spans="1:25">
      <c r="A606" s="45"/>
      <c r="B606" s="44"/>
      <c r="C606" s="45"/>
      <c r="D606" s="45"/>
      <c r="E606" s="45"/>
      <c r="F606" s="45"/>
      <c r="G606" s="45"/>
      <c r="H606" s="45"/>
      <c r="I606" s="45"/>
      <c r="J606" s="45"/>
      <c r="K606" s="45"/>
      <c r="L606" s="45"/>
      <c r="M606" s="45"/>
      <c r="N606" s="45"/>
      <c r="O606" s="45"/>
      <c r="P606" s="45"/>
      <c r="Q606" s="45"/>
      <c r="R606" s="45"/>
      <c r="S606" s="45"/>
      <c r="T606" s="45"/>
      <c r="U606" s="45"/>
      <c r="V606" s="45"/>
      <c r="W606" s="45"/>
      <c r="X606" s="45"/>
      <c r="Y606" s="45"/>
    </row>
    <row r="607" spans="1:25">
      <c r="A607" s="45"/>
      <c r="B607" s="44"/>
      <c r="C607" s="45"/>
      <c r="D607" s="45"/>
      <c r="E607" s="45"/>
      <c r="F607" s="45"/>
      <c r="G607" s="45"/>
      <c r="H607" s="45"/>
      <c r="I607" s="45"/>
      <c r="J607" s="45"/>
      <c r="K607" s="45"/>
      <c r="L607" s="45"/>
      <c r="M607" s="45"/>
      <c r="N607" s="45"/>
      <c r="O607" s="45"/>
      <c r="P607" s="45"/>
      <c r="Q607" s="45"/>
      <c r="R607" s="45"/>
      <c r="S607" s="45"/>
      <c r="T607" s="45"/>
      <c r="U607" s="45"/>
      <c r="V607" s="45"/>
      <c r="W607" s="45"/>
      <c r="X607" s="45"/>
      <c r="Y607" s="45"/>
    </row>
    <row r="608" spans="1:25">
      <c r="A608" s="45"/>
      <c r="B608" s="44"/>
      <c r="C608" s="45"/>
      <c r="D608" s="45"/>
      <c r="E608" s="45"/>
      <c r="F608" s="45"/>
      <c r="G608" s="45"/>
      <c r="H608" s="45"/>
      <c r="I608" s="45"/>
      <c r="J608" s="45"/>
      <c r="K608" s="45"/>
      <c r="L608" s="45"/>
      <c r="M608" s="45"/>
      <c r="N608" s="45"/>
      <c r="O608" s="45"/>
      <c r="P608" s="45"/>
      <c r="Q608" s="45"/>
      <c r="R608" s="45"/>
      <c r="S608" s="45"/>
      <c r="T608" s="45"/>
      <c r="U608" s="45"/>
      <c r="V608" s="45"/>
      <c r="W608" s="45"/>
      <c r="X608" s="45"/>
      <c r="Y608" s="45"/>
    </row>
    <row r="609" spans="1:25">
      <c r="A609" s="45"/>
      <c r="B609" s="44"/>
      <c r="C609" s="45"/>
      <c r="D609" s="45"/>
      <c r="E609" s="45"/>
      <c r="F609" s="45"/>
      <c r="G609" s="45"/>
      <c r="H609" s="45"/>
      <c r="I609" s="45"/>
      <c r="J609" s="45"/>
      <c r="K609" s="45"/>
      <c r="L609" s="45"/>
      <c r="M609" s="45"/>
      <c r="N609" s="45"/>
      <c r="O609" s="45"/>
      <c r="P609" s="45"/>
      <c r="Q609" s="45"/>
      <c r="R609" s="45"/>
      <c r="S609" s="45"/>
      <c r="T609" s="45"/>
      <c r="U609" s="45"/>
      <c r="V609" s="45"/>
      <c r="W609" s="45"/>
      <c r="X609" s="45"/>
      <c r="Y609" s="45"/>
    </row>
    <row r="610" spans="1:25">
      <c r="A610" s="45"/>
      <c r="B610" s="44"/>
      <c r="C610" s="45"/>
      <c r="D610" s="45"/>
      <c r="E610" s="45"/>
      <c r="F610" s="45"/>
      <c r="G610" s="45"/>
      <c r="H610" s="45"/>
      <c r="I610" s="45"/>
      <c r="J610" s="45"/>
      <c r="K610" s="45"/>
      <c r="L610" s="45"/>
      <c r="M610" s="45"/>
      <c r="N610" s="45"/>
      <c r="O610" s="45"/>
      <c r="P610" s="45"/>
      <c r="Q610" s="45"/>
      <c r="R610" s="45"/>
      <c r="S610" s="45"/>
      <c r="T610" s="45"/>
      <c r="U610" s="45"/>
      <c r="V610" s="45"/>
      <c r="W610" s="45"/>
      <c r="X610" s="45"/>
      <c r="Y610" s="45"/>
    </row>
    <row r="611" spans="1:25">
      <c r="A611" s="45"/>
      <c r="B611" s="44"/>
      <c r="C611" s="45"/>
      <c r="D611" s="45"/>
      <c r="E611" s="45"/>
      <c r="F611" s="45"/>
      <c r="G611" s="45"/>
      <c r="H611" s="45"/>
      <c r="I611" s="45"/>
      <c r="J611" s="45"/>
      <c r="K611" s="45"/>
      <c r="L611" s="45"/>
      <c r="M611" s="45"/>
      <c r="N611" s="45"/>
      <c r="O611" s="45"/>
      <c r="P611" s="45"/>
      <c r="Q611" s="45"/>
      <c r="R611" s="45"/>
      <c r="S611" s="45"/>
      <c r="T611" s="45"/>
      <c r="U611" s="45"/>
      <c r="V611" s="45"/>
      <c r="W611" s="45"/>
      <c r="X611" s="45"/>
      <c r="Y611" s="45"/>
    </row>
    <row r="612" spans="1:25">
      <c r="A612" s="45"/>
      <c r="B612" s="44"/>
      <c r="C612" s="45"/>
      <c r="D612" s="45"/>
      <c r="E612" s="45"/>
      <c r="F612" s="45"/>
      <c r="G612" s="45"/>
      <c r="H612" s="45"/>
      <c r="I612" s="45"/>
      <c r="J612" s="45"/>
      <c r="K612" s="45"/>
      <c r="L612" s="45"/>
      <c r="M612" s="45"/>
      <c r="N612" s="45"/>
      <c r="O612" s="45"/>
      <c r="P612" s="45"/>
      <c r="Q612" s="45"/>
      <c r="R612" s="45"/>
      <c r="S612" s="45"/>
      <c r="T612" s="45"/>
      <c r="U612" s="45"/>
      <c r="V612" s="45"/>
      <c r="W612" s="45"/>
      <c r="X612" s="45"/>
      <c r="Y612" s="45"/>
    </row>
    <row r="613" spans="1:25">
      <c r="A613" s="45"/>
      <c r="B613" s="44"/>
      <c r="C613" s="45"/>
      <c r="D613" s="45"/>
      <c r="E613" s="45"/>
      <c r="F613" s="45"/>
      <c r="G613" s="45"/>
      <c r="H613" s="45"/>
      <c r="I613" s="45"/>
      <c r="J613" s="45"/>
      <c r="K613" s="45"/>
      <c r="L613" s="45"/>
      <c r="M613" s="45"/>
      <c r="N613" s="45"/>
      <c r="O613" s="45"/>
      <c r="P613" s="45"/>
      <c r="Q613" s="45"/>
      <c r="R613" s="45"/>
      <c r="S613" s="45"/>
      <c r="T613" s="45"/>
      <c r="U613" s="45"/>
      <c r="V613" s="45"/>
      <c r="W613" s="45"/>
      <c r="X613" s="45"/>
      <c r="Y613" s="45"/>
    </row>
    <row r="614" spans="1:25">
      <c r="A614" s="45"/>
      <c r="B614" s="44"/>
      <c r="C614" s="45"/>
      <c r="D614" s="45"/>
      <c r="E614" s="45"/>
      <c r="F614" s="45"/>
      <c r="G614" s="45"/>
      <c r="H614" s="45"/>
      <c r="I614" s="45"/>
      <c r="J614" s="45"/>
      <c r="K614" s="45"/>
      <c r="L614" s="45"/>
      <c r="M614" s="45"/>
      <c r="N614" s="45"/>
      <c r="O614" s="45"/>
      <c r="P614" s="45"/>
      <c r="Q614" s="45"/>
      <c r="R614" s="45"/>
      <c r="S614" s="45"/>
      <c r="T614" s="45"/>
      <c r="U614" s="45"/>
      <c r="V614" s="45"/>
      <c r="W614" s="45"/>
      <c r="X614" s="45"/>
      <c r="Y614" s="45"/>
    </row>
    <row r="615" spans="1:25">
      <c r="A615" s="45"/>
      <c r="B615" s="44"/>
      <c r="C615" s="45"/>
      <c r="D615" s="45"/>
      <c r="E615" s="45"/>
      <c r="F615" s="45"/>
      <c r="G615" s="45"/>
      <c r="H615" s="45"/>
      <c r="I615" s="45"/>
      <c r="J615" s="45"/>
      <c r="K615" s="45"/>
      <c r="L615" s="45"/>
      <c r="M615" s="45"/>
      <c r="N615" s="45"/>
      <c r="O615" s="45"/>
      <c r="P615" s="45"/>
      <c r="Q615" s="45"/>
      <c r="R615" s="45"/>
      <c r="S615" s="45"/>
      <c r="T615" s="45"/>
      <c r="U615" s="45"/>
      <c r="V615" s="45"/>
      <c r="W615" s="45"/>
      <c r="X615" s="45"/>
      <c r="Y615" s="45"/>
    </row>
    <row r="616" spans="1:25">
      <c r="A616" s="45"/>
      <c r="B616" s="44"/>
      <c r="C616" s="45"/>
      <c r="D616" s="45"/>
      <c r="E616" s="45"/>
      <c r="F616" s="45"/>
      <c r="G616" s="45"/>
      <c r="H616" s="45"/>
      <c r="I616" s="45"/>
      <c r="J616" s="45"/>
      <c r="K616" s="45"/>
      <c r="L616" s="45"/>
      <c r="M616" s="45"/>
      <c r="N616" s="45"/>
      <c r="O616" s="45"/>
      <c r="P616" s="45"/>
      <c r="Q616" s="45"/>
      <c r="R616" s="45"/>
      <c r="S616" s="45"/>
      <c r="T616" s="45"/>
      <c r="U616" s="45"/>
      <c r="V616" s="45"/>
      <c r="W616" s="45"/>
      <c r="X616" s="45"/>
      <c r="Y616" s="45"/>
    </row>
    <row r="617" spans="1:25">
      <c r="A617" s="45"/>
      <c r="B617" s="44"/>
      <c r="C617" s="45"/>
      <c r="D617" s="45"/>
      <c r="E617" s="45"/>
      <c r="F617" s="45"/>
      <c r="G617" s="45"/>
      <c r="H617" s="45"/>
      <c r="I617" s="45"/>
      <c r="J617" s="45"/>
      <c r="K617" s="45"/>
      <c r="L617" s="45"/>
      <c r="M617" s="45"/>
      <c r="N617" s="45"/>
      <c r="O617" s="45"/>
      <c r="P617" s="45"/>
      <c r="Q617" s="45"/>
      <c r="R617" s="45"/>
      <c r="S617" s="45"/>
      <c r="T617" s="45"/>
      <c r="U617" s="45"/>
      <c r="V617" s="45"/>
      <c r="W617" s="45"/>
      <c r="X617" s="45"/>
      <c r="Y617" s="45"/>
    </row>
    <row r="618" spans="1:25">
      <c r="A618" s="45"/>
      <c r="B618" s="44"/>
      <c r="C618" s="45"/>
      <c r="D618" s="45"/>
      <c r="E618" s="45"/>
      <c r="F618" s="45"/>
      <c r="G618" s="45"/>
      <c r="H618" s="45"/>
      <c r="I618" s="45"/>
      <c r="J618" s="45"/>
      <c r="K618" s="45"/>
      <c r="L618" s="45"/>
      <c r="M618" s="45"/>
      <c r="N618" s="45"/>
      <c r="O618" s="45"/>
      <c r="P618" s="45"/>
      <c r="Q618" s="45"/>
      <c r="R618" s="45"/>
      <c r="S618" s="45"/>
      <c r="T618" s="45"/>
      <c r="U618" s="45"/>
      <c r="V618" s="45"/>
      <c r="W618" s="45"/>
      <c r="X618" s="45"/>
      <c r="Y618" s="45"/>
    </row>
    <row r="619" spans="1:25">
      <c r="A619" s="45"/>
      <c r="B619" s="44"/>
      <c r="C619" s="45"/>
      <c r="D619" s="45"/>
      <c r="E619" s="45"/>
      <c r="F619" s="45"/>
      <c r="G619" s="45"/>
      <c r="H619" s="45"/>
      <c r="I619" s="45"/>
      <c r="J619" s="45"/>
      <c r="K619" s="45"/>
      <c r="L619" s="45"/>
      <c r="M619" s="45"/>
      <c r="N619" s="45"/>
      <c r="O619" s="45"/>
      <c r="P619" s="45"/>
      <c r="Q619" s="45"/>
      <c r="R619" s="45"/>
      <c r="S619" s="45"/>
      <c r="T619" s="45"/>
      <c r="U619" s="45"/>
      <c r="V619" s="45"/>
      <c r="W619" s="45"/>
      <c r="X619" s="45"/>
      <c r="Y619" s="45"/>
    </row>
    <row r="620" spans="1:25">
      <c r="A620" s="45"/>
      <c r="B620" s="44"/>
      <c r="C620" s="45"/>
      <c r="D620" s="45"/>
      <c r="E620" s="45"/>
      <c r="F620" s="45"/>
      <c r="G620" s="45"/>
      <c r="H620" s="45"/>
      <c r="I620" s="45"/>
      <c r="J620" s="45"/>
      <c r="K620" s="45"/>
      <c r="L620" s="45"/>
      <c r="M620" s="45"/>
      <c r="N620" s="45"/>
      <c r="O620" s="45"/>
      <c r="P620" s="45"/>
      <c r="Q620" s="45"/>
      <c r="R620" s="45"/>
      <c r="S620" s="45"/>
      <c r="T620" s="45"/>
      <c r="U620" s="45"/>
      <c r="V620" s="45"/>
      <c r="W620" s="45"/>
      <c r="X620" s="45"/>
      <c r="Y620" s="45"/>
    </row>
    <row r="621" spans="1:25">
      <c r="A621" s="45"/>
      <c r="B621" s="44"/>
      <c r="C621" s="45"/>
      <c r="D621" s="45"/>
      <c r="E621" s="45"/>
      <c r="F621" s="45"/>
      <c r="G621" s="45"/>
      <c r="H621" s="45"/>
      <c r="I621" s="45"/>
      <c r="J621" s="45"/>
      <c r="K621" s="45"/>
      <c r="L621" s="45"/>
      <c r="M621" s="45"/>
      <c r="N621" s="45"/>
      <c r="O621" s="45"/>
      <c r="P621" s="45"/>
      <c r="Q621" s="45"/>
      <c r="R621" s="45"/>
      <c r="S621" s="45"/>
      <c r="T621" s="45"/>
      <c r="U621" s="45"/>
      <c r="V621" s="45"/>
      <c r="W621" s="45"/>
      <c r="X621" s="45"/>
      <c r="Y621" s="45"/>
    </row>
    <row r="622" spans="1:25">
      <c r="A622" s="45"/>
      <c r="B622" s="44"/>
      <c r="C622" s="45"/>
      <c r="D622" s="45"/>
      <c r="E622" s="45"/>
      <c r="F622" s="45"/>
      <c r="G622" s="45"/>
      <c r="H622" s="45"/>
      <c r="I622" s="45"/>
      <c r="J622" s="45"/>
      <c r="K622" s="45"/>
      <c r="L622" s="45"/>
      <c r="M622" s="45"/>
      <c r="N622" s="45"/>
      <c r="O622" s="45"/>
      <c r="P622" s="45"/>
      <c r="Q622" s="45"/>
      <c r="R622" s="45"/>
      <c r="S622" s="45"/>
      <c r="T622" s="45"/>
      <c r="U622" s="45"/>
      <c r="V622" s="45"/>
      <c r="W622" s="45"/>
      <c r="X622" s="45"/>
      <c r="Y622" s="45"/>
    </row>
    <row r="623" spans="1:25">
      <c r="A623" s="45"/>
      <c r="B623" s="44"/>
      <c r="C623" s="45"/>
      <c r="D623" s="45"/>
      <c r="E623" s="45"/>
      <c r="F623" s="45"/>
      <c r="G623" s="45"/>
      <c r="H623" s="45"/>
      <c r="I623" s="45"/>
      <c r="J623" s="45"/>
      <c r="K623" s="45"/>
      <c r="L623" s="45"/>
      <c r="M623" s="45"/>
      <c r="N623" s="45"/>
      <c r="O623" s="45"/>
      <c r="P623" s="45"/>
      <c r="Q623" s="45"/>
      <c r="R623" s="45"/>
      <c r="S623" s="45"/>
      <c r="T623" s="45"/>
      <c r="U623" s="45"/>
      <c r="V623" s="45"/>
      <c r="W623" s="45"/>
      <c r="X623" s="45"/>
      <c r="Y623" s="45"/>
    </row>
    <row r="624" spans="1:25">
      <c r="A624" s="45"/>
      <c r="B624" s="44"/>
      <c r="C624" s="45"/>
      <c r="D624" s="45"/>
      <c r="E624" s="45"/>
      <c r="F624" s="45"/>
      <c r="G624" s="45"/>
      <c r="H624" s="45"/>
      <c r="I624" s="45"/>
      <c r="J624" s="45"/>
      <c r="K624" s="45"/>
      <c r="L624" s="45"/>
      <c r="M624" s="45"/>
      <c r="N624" s="45"/>
      <c r="O624" s="45"/>
      <c r="P624" s="45"/>
      <c r="Q624" s="45"/>
      <c r="R624" s="45"/>
      <c r="S624" s="45"/>
      <c r="T624" s="45"/>
      <c r="U624" s="45"/>
      <c r="V624" s="45"/>
      <c r="W624" s="45"/>
      <c r="X624" s="45"/>
      <c r="Y624" s="45"/>
    </row>
    <row r="625" spans="1:25">
      <c r="A625" s="45"/>
      <c r="B625" s="44"/>
      <c r="C625" s="45"/>
      <c r="D625" s="45"/>
      <c r="E625" s="45"/>
      <c r="F625" s="45"/>
      <c r="G625" s="45"/>
      <c r="H625" s="45"/>
      <c r="I625" s="45"/>
      <c r="J625" s="45"/>
      <c r="K625" s="45"/>
      <c r="L625" s="45"/>
      <c r="M625" s="45"/>
      <c r="N625" s="45"/>
      <c r="O625" s="45"/>
      <c r="P625" s="45"/>
      <c r="Q625" s="45"/>
      <c r="R625" s="45"/>
      <c r="S625" s="45"/>
      <c r="T625" s="45"/>
      <c r="U625" s="45"/>
      <c r="V625" s="45"/>
      <c r="W625" s="45"/>
      <c r="X625" s="45"/>
      <c r="Y625" s="45"/>
    </row>
    <row r="626" spans="1:25">
      <c r="A626" s="45"/>
      <c r="B626" s="44"/>
      <c r="C626" s="45"/>
      <c r="D626" s="45"/>
      <c r="E626" s="45"/>
      <c r="F626" s="45"/>
      <c r="G626" s="45"/>
      <c r="H626" s="45"/>
      <c r="I626" s="45"/>
      <c r="J626" s="45"/>
      <c r="K626" s="45"/>
      <c r="L626" s="45"/>
      <c r="M626" s="45"/>
      <c r="N626" s="45"/>
      <c r="O626" s="45"/>
      <c r="P626" s="45"/>
      <c r="Q626" s="45"/>
      <c r="R626" s="45"/>
      <c r="S626" s="45"/>
      <c r="T626" s="45"/>
      <c r="U626" s="45"/>
      <c r="V626" s="45"/>
      <c r="W626" s="45"/>
      <c r="X626" s="45"/>
      <c r="Y626" s="45"/>
    </row>
    <row r="627" spans="1:25">
      <c r="A627" s="45"/>
      <c r="B627" s="44"/>
      <c r="C627" s="45"/>
      <c r="D627" s="45"/>
      <c r="E627" s="45"/>
      <c r="F627" s="45"/>
      <c r="G627" s="45"/>
      <c r="H627" s="45"/>
      <c r="I627" s="45"/>
      <c r="J627" s="45"/>
      <c r="K627" s="45"/>
      <c r="L627" s="45"/>
      <c r="M627" s="45"/>
      <c r="N627" s="45"/>
      <c r="O627" s="45"/>
      <c r="P627" s="45"/>
      <c r="Q627" s="45"/>
      <c r="R627" s="45"/>
      <c r="S627" s="45"/>
      <c r="T627" s="45"/>
      <c r="U627" s="45"/>
      <c r="V627" s="45"/>
      <c r="W627" s="45"/>
      <c r="X627" s="45"/>
      <c r="Y627" s="45"/>
    </row>
    <row r="628" spans="1:25">
      <c r="A628" s="45"/>
      <c r="B628" s="44"/>
      <c r="C628" s="45"/>
      <c r="D628" s="45"/>
      <c r="E628" s="45"/>
      <c r="F628" s="45"/>
      <c r="G628" s="45"/>
      <c r="H628" s="45"/>
      <c r="I628" s="45"/>
      <c r="J628" s="45"/>
      <c r="K628" s="45"/>
      <c r="L628" s="45"/>
      <c r="M628" s="45"/>
      <c r="N628" s="45"/>
      <c r="O628" s="45"/>
      <c r="P628" s="45"/>
      <c r="Q628" s="45"/>
      <c r="R628" s="45"/>
      <c r="S628" s="45"/>
      <c r="T628" s="45"/>
      <c r="U628" s="45"/>
      <c r="V628" s="45"/>
      <c r="W628" s="45"/>
      <c r="X628" s="45"/>
      <c r="Y628" s="45"/>
    </row>
    <row r="629" spans="1:25">
      <c r="A629" s="45"/>
      <c r="B629" s="44"/>
      <c r="C629" s="45"/>
      <c r="D629" s="45"/>
      <c r="E629" s="45"/>
      <c r="F629" s="45"/>
      <c r="G629" s="45"/>
      <c r="H629" s="45"/>
      <c r="I629" s="45"/>
      <c r="J629" s="45"/>
      <c r="K629" s="45"/>
      <c r="L629" s="45"/>
      <c r="M629" s="45"/>
      <c r="N629" s="45"/>
      <c r="O629" s="45"/>
      <c r="P629" s="45"/>
      <c r="Q629" s="45"/>
      <c r="R629" s="45"/>
      <c r="S629" s="45"/>
      <c r="T629" s="45"/>
      <c r="U629" s="45"/>
      <c r="V629" s="45"/>
      <c r="W629" s="45"/>
      <c r="X629" s="45"/>
      <c r="Y629" s="45"/>
    </row>
    <row r="630" spans="1:25">
      <c r="A630" s="45"/>
      <c r="B630" s="44"/>
      <c r="C630" s="45"/>
      <c r="D630" s="45"/>
      <c r="E630" s="45"/>
      <c r="F630" s="45"/>
      <c r="G630" s="45"/>
      <c r="H630" s="45"/>
      <c r="I630" s="45"/>
      <c r="J630" s="45"/>
      <c r="K630" s="45"/>
      <c r="L630" s="45"/>
      <c r="M630" s="45"/>
      <c r="N630" s="45"/>
      <c r="O630" s="45"/>
      <c r="P630" s="45"/>
      <c r="Q630" s="45"/>
      <c r="R630" s="45"/>
      <c r="S630" s="45"/>
      <c r="T630" s="45"/>
      <c r="U630" s="45"/>
      <c r="V630" s="45"/>
      <c r="W630" s="45"/>
      <c r="X630" s="45"/>
      <c r="Y630" s="45"/>
    </row>
    <row r="631" spans="1:25">
      <c r="A631" s="45"/>
      <c r="B631" s="44"/>
      <c r="C631" s="45"/>
      <c r="D631" s="45"/>
      <c r="E631" s="45"/>
      <c r="F631" s="45"/>
      <c r="G631" s="45"/>
      <c r="H631" s="45"/>
      <c r="I631" s="45"/>
      <c r="J631" s="45"/>
      <c r="K631" s="45"/>
      <c r="L631" s="45"/>
      <c r="M631" s="45"/>
      <c r="N631" s="45"/>
      <c r="O631" s="45"/>
      <c r="P631" s="45"/>
      <c r="Q631" s="45"/>
      <c r="R631" s="45"/>
      <c r="S631" s="45"/>
      <c r="T631" s="45"/>
      <c r="U631" s="45"/>
      <c r="V631" s="45"/>
      <c r="W631" s="45"/>
      <c r="X631" s="45"/>
      <c r="Y631" s="45"/>
    </row>
    <row r="632" spans="1:25">
      <c r="A632" s="45"/>
      <c r="B632" s="44"/>
      <c r="C632" s="45"/>
      <c r="D632" s="45"/>
      <c r="E632" s="45"/>
      <c r="F632" s="45"/>
      <c r="G632" s="45"/>
      <c r="H632" s="45"/>
      <c r="I632" s="45"/>
      <c r="J632" s="45"/>
      <c r="K632" s="45"/>
      <c r="L632" s="45"/>
      <c r="M632" s="45"/>
      <c r="N632" s="45"/>
      <c r="O632" s="45"/>
      <c r="P632" s="45"/>
      <c r="Q632" s="45"/>
      <c r="R632" s="45"/>
      <c r="S632" s="45"/>
      <c r="T632" s="45"/>
      <c r="U632" s="45"/>
      <c r="V632" s="45"/>
      <c r="W632" s="45"/>
      <c r="X632" s="45"/>
      <c r="Y632" s="45"/>
    </row>
    <row r="633" spans="1:25">
      <c r="A633" s="45"/>
      <c r="B633" s="44"/>
      <c r="C633" s="45"/>
      <c r="D633" s="45"/>
      <c r="E633" s="45"/>
      <c r="F633" s="45"/>
      <c r="G633" s="45"/>
      <c r="H633" s="45"/>
      <c r="I633" s="45"/>
      <c r="J633" s="45"/>
      <c r="K633" s="45"/>
      <c r="L633" s="45"/>
      <c r="M633" s="45"/>
      <c r="N633" s="45"/>
      <c r="O633" s="45"/>
      <c r="P633" s="45"/>
      <c r="Q633" s="45"/>
      <c r="R633" s="45"/>
      <c r="S633" s="45"/>
      <c r="T633" s="45"/>
      <c r="U633" s="45"/>
      <c r="V633" s="45"/>
      <c r="W633" s="45"/>
      <c r="X633" s="45"/>
      <c r="Y633" s="45"/>
    </row>
    <row r="634" spans="1:25">
      <c r="A634" s="45"/>
      <c r="B634" s="44"/>
      <c r="C634" s="45"/>
      <c r="D634" s="45"/>
      <c r="E634" s="45"/>
      <c r="F634" s="45"/>
      <c r="G634" s="45"/>
      <c r="H634" s="45"/>
      <c r="I634" s="45"/>
      <c r="J634" s="45"/>
      <c r="K634" s="45"/>
      <c r="L634" s="45"/>
      <c r="M634" s="45"/>
      <c r="N634" s="45"/>
      <c r="O634" s="45"/>
      <c r="P634" s="45"/>
      <c r="Q634" s="45"/>
      <c r="R634" s="45"/>
      <c r="S634" s="45"/>
      <c r="T634" s="45"/>
      <c r="U634" s="45"/>
      <c r="V634" s="45"/>
      <c r="W634" s="45"/>
      <c r="X634" s="45"/>
      <c r="Y634" s="45"/>
    </row>
    <row r="635" spans="1:25">
      <c r="A635" s="45"/>
      <c r="B635" s="44"/>
      <c r="C635" s="45"/>
      <c r="D635" s="45"/>
      <c r="E635" s="45"/>
      <c r="F635" s="45"/>
      <c r="G635" s="45"/>
      <c r="H635" s="45"/>
      <c r="I635" s="45"/>
      <c r="J635" s="45"/>
      <c r="K635" s="45"/>
      <c r="L635" s="45"/>
      <c r="M635" s="45"/>
      <c r="N635" s="45"/>
      <c r="O635" s="45"/>
      <c r="P635" s="45"/>
      <c r="Q635" s="45"/>
      <c r="R635" s="45"/>
      <c r="S635" s="45"/>
      <c r="T635" s="45"/>
      <c r="U635" s="45"/>
      <c r="V635" s="45"/>
      <c r="W635" s="45"/>
      <c r="X635" s="45"/>
      <c r="Y635" s="45"/>
    </row>
    <row r="636" spans="1:25">
      <c r="A636" s="45"/>
      <c r="B636" s="44"/>
      <c r="C636" s="45"/>
      <c r="D636" s="45"/>
      <c r="E636" s="45"/>
      <c r="F636" s="45"/>
      <c r="G636" s="45"/>
      <c r="H636" s="45"/>
      <c r="I636" s="45"/>
      <c r="J636" s="45"/>
      <c r="K636" s="45"/>
      <c r="L636" s="45"/>
      <c r="M636" s="45"/>
      <c r="N636" s="45"/>
      <c r="O636" s="45"/>
      <c r="P636" s="45"/>
      <c r="Q636" s="45"/>
      <c r="R636" s="45"/>
      <c r="S636" s="45"/>
      <c r="T636" s="45"/>
      <c r="U636" s="45"/>
      <c r="V636" s="45"/>
      <c r="W636" s="45"/>
      <c r="X636" s="45"/>
      <c r="Y636" s="45"/>
    </row>
    <row r="637" spans="1:25">
      <c r="A637" s="45"/>
      <c r="B637" s="44"/>
      <c r="C637" s="45"/>
      <c r="D637" s="45"/>
      <c r="E637" s="45"/>
      <c r="F637" s="45"/>
      <c r="G637" s="45"/>
      <c r="H637" s="45"/>
      <c r="I637" s="45"/>
      <c r="J637" s="45"/>
      <c r="K637" s="45"/>
      <c r="L637" s="45"/>
      <c r="M637" s="45"/>
      <c r="N637" s="45"/>
      <c r="O637" s="45"/>
      <c r="P637" s="45"/>
      <c r="Q637" s="45"/>
      <c r="R637" s="45"/>
      <c r="S637" s="45"/>
      <c r="T637" s="45"/>
      <c r="U637" s="45"/>
      <c r="V637" s="45"/>
      <c r="W637" s="45"/>
      <c r="X637" s="45"/>
      <c r="Y637" s="45"/>
    </row>
    <row r="638" spans="1:25">
      <c r="A638" s="45"/>
      <c r="B638" s="44"/>
      <c r="C638" s="45"/>
      <c r="D638" s="45"/>
      <c r="E638" s="45"/>
      <c r="F638" s="45"/>
      <c r="G638" s="45"/>
      <c r="H638" s="45"/>
      <c r="I638" s="45"/>
      <c r="J638" s="45"/>
      <c r="K638" s="45"/>
      <c r="L638" s="45"/>
      <c r="M638" s="45"/>
      <c r="N638" s="45"/>
      <c r="O638" s="45"/>
      <c r="P638" s="45"/>
      <c r="Q638" s="45"/>
      <c r="R638" s="45"/>
      <c r="S638" s="45"/>
      <c r="T638" s="45"/>
      <c r="U638" s="45"/>
      <c r="V638" s="45"/>
      <c r="W638" s="45"/>
      <c r="X638" s="45"/>
      <c r="Y638" s="45"/>
    </row>
    <row r="639" spans="1:25">
      <c r="A639" s="45"/>
      <c r="B639" s="44"/>
      <c r="C639" s="45"/>
      <c r="D639" s="45"/>
      <c r="E639" s="45"/>
      <c r="F639" s="45"/>
      <c r="G639" s="45"/>
      <c r="H639" s="45"/>
      <c r="I639" s="45"/>
      <c r="J639" s="45"/>
      <c r="K639" s="45"/>
      <c r="L639" s="45"/>
      <c r="M639" s="45"/>
      <c r="N639" s="45"/>
      <c r="O639" s="45"/>
      <c r="P639" s="45"/>
      <c r="Q639" s="45"/>
      <c r="R639" s="45"/>
      <c r="S639" s="45"/>
      <c r="T639" s="45"/>
      <c r="U639" s="45"/>
      <c r="V639" s="45"/>
      <c r="W639" s="45"/>
      <c r="X639" s="45"/>
      <c r="Y639" s="45"/>
    </row>
    <row r="640" spans="1:25">
      <c r="A640" s="45"/>
      <c r="B640" s="44"/>
      <c r="C640" s="45"/>
      <c r="D640" s="45"/>
      <c r="E640" s="45"/>
      <c r="F640" s="45"/>
      <c r="G640" s="45"/>
      <c r="H640" s="45"/>
      <c r="I640" s="45"/>
      <c r="J640" s="45"/>
      <c r="K640" s="45"/>
      <c r="L640" s="45"/>
      <c r="M640" s="45"/>
      <c r="N640" s="45"/>
      <c r="O640" s="45"/>
      <c r="P640" s="45"/>
      <c r="Q640" s="45"/>
      <c r="R640" s="45"/>
      <c r="S640" s="45"/>
      <c r="T640" s="45"/>
      <c r="U640" s="45"/>
      <c r="V640" s="45"/>
      <c r="W640" s="45"/>
      <c r="X640" s="45"/>
      <c r="Y640" s="45"/>
    </row>
    <row r="641" spans="1:25">
      <c r="A641" s="45"/>
      <c r="B641" s="44"/>
      <c r="C641" s="45"/>
      <c r="D641" s="45"/>
      <c r="E641" s="45"/>
      <c r="F641" s="45"/>
      <c r="G641" s="45"/>
      <c r="H641" s="45"/>
      <c r="I641" s="45"/>
      <c r="J641" s="45"/>
      <c r="K641" s="45"/>
      <c r="L641" s="45"/>
      <c r="M641" s="45"/>
      <c r="N641" s="45"/>
      <c r="O641" s="45"/>
      <c r="P641" s="45"/>
      <c r="Q641" s="45"/>
      <c r="R641" s="45"/>
      <c r="S641" s="45"/>
      <c r="T641" s="45"/>
      <c r="U641" s="45"/>
      <c r="V641" s="45"/>
      <c r="W641" s="45"/>
      <c r="X641" s="45"/>
      <c r="Y641" s="45"/>
    </row>
    <row r="642" spans="1:25">
      <c r="A642" s="45"/>
      <c r="B642" s="44"/>
      <c r="C642" s="45"/>
      <c r="D642" s="45"/>
      <c r="E642" s="45"/>
      <c r="F642" s="45"/>
      <c r="G642" s="45"/>
      <c r="H642" s="45"/>
      <c r="I642" s="45"/>
      <c r="J642" s="45"/>
      <c r="K642" s="45"/>
      <c r="L642" s="45"/>
      <c r="M642" s="45"/>
      <c r="N642" s="45"/>
      <c r="O642" s="45"/>
      <c r="P642" s="45"/>
      <c r="Q642" s="45"/>
      <c r="R642" s="45"/>
      <c r="S642" s="45"/>
      <c r="T642" s="45"/>
      <c r="U642" s="45"/>
      <c r="V642" s="45"/>
      <c r="W642" s="45"/>
      <c r="X642" s="45"/>
      <c r="Y642" s="45"/>
    </row>
    <row r="643" spans="1:25">
      <c r="A643" s="45"/>
      <c r="B643" s="44"/>
      <c r="C643" s="45"/>
      <c r="D643" s="45"/>
      <c r="E643" s="45"/>
      <c r="F643" s="45"/>
      <c r="G643" s="45"/>
      <c r="H643" s="45"/>
      <c r="I643" s="45"/>
      <c r="J643" s="45"/>
      <c r="K643" s="45"/>
      <c r="L643" s="45"/>
      <c r="M643" s="45"/>
      <c r="N643" s="45"/>
      <c r="O643" s="45"/>
      <c r="P643" s="45"/>
      <c r="Q643" s="45"/>
      <c r="R643" s="45"/>
      <c r="S643" s="45"/>
      <c r="T643" s="45"/>
      <c r="U643" s="45"/>
      <c r="V643" s="45"/>
      <c r="W643" s="45"/>
      <c r="X643" s="45"/>
      <c r="Y643" s="45"/>
    </row>
    <row r="644" spans="1:25">
      <c r="A644" s="45"/>
      <c r="B644" s="44"/>
      <c r="C644" s="45"/>
      <c r="D644" s="45"/>
      <c r="E644" s="45"/>
      <c r="F644" s="45"/>
      <c r="G644" s="45"/>
      <c r="H644" s="45"/>
      <c r="I644" s="45"/>
      <c r="J644" s="45"/>
      <c r="K644" s="45"/>
      <c r="L644" s="45"/>
      <c r="M644" s="45"/>
      <c r="N644" s="45"/>
      <c r="O644" s="45"/>
      <c r="P644" s="45"/>
      <c r="Q644" s="45"/>
      <c r="R644" s="45"/>
      <c r="S644" s="45"/>
      <c r="T644" s="45"/>
      <c r="U644" s="45"/>
      <c r="V644" s="45"/>
      <c r="W644" s="45"/>
      <c r="X644" s="45"/>
      <c r="Y644" s="45"/>
    </row>
    <row r="645" spans="1:25">
      <c r="A645" s="45"/>
      <c r="B645" s="44"/>
      <c r="C645" s="45"/>
      <c r="D645" s="45"/>
      <c r="E645" s="45"/>
      <c r="F645" s="45"/>
      <c r="G645" s="45"/>
      <c r="H645" s="45"/>
      <c r="I645" s="45"/>
      <c r="J645" s="45"/>
      <c r="K645" s="45"/>
      <c r="L645" s="45"/>
      <c r="M645" s="45"/>
      <c r="N645" s="45"/>
      <c r="O645" s="45"/>
      <c r="P645" s="45"/>
      <c r="Q645" s="45"/>
      <c r="R645" s="45"/>
      <c r="S645" s="45"/>
      <c r="T645" s="45"/>
      <c r="U645" s="45"/>
      <c r="V645" s="45"/>
      <c r="W645" s="45"/>
      <c r="X645" s="45"/>
      <c r="Y645" s="45"/>
    </row>
    <row r="646" spans="1:25">
      <c r="A646" s="45"/>
      <c r="B646" s="44"/>
      <c r="C646" s="45"/>
      <c r="D646" s="45"/>
      <c r="E646" s="45"/>
      <c r="F646" s="45"/>
      <c r="G646" s="45"/>
      <c r="H646" s="45"/>
      <c r="I646" s="45"/>
      <c r="J646" s="45"/>
      <c r="K646" s="45"/>
      <c r="L646" s="45"/>
      <c r="M646" s="45"/>
      <c r="N646" s="45"/>
      <c r="O646" s="45"/>
      <c r="P646" s="45"/>
      <c r="Q646" s="45"/>
      <c r="R646" s="45"/>
      <c r="S646" s="45"/>
      <c r="T646" s="45"/>
      <c r="U646" s="45"/>
      <c r="V646" s="45"/>
      <c r="W646" s="45"/>
      <c r="X646" s="45"/>
      <c r="Y646" s="45"/>
    </row>
    <row r="647" spans="1:25">
      <c r="A647" s="45"/>
      <c r="B647" s="44"/>
      <c r="C647" s="45"/>
      <c r="D647" s="45"/>
      <c r="E647" s="45"/>
      <c r="F647" s="45"/>
      <c r="G647" s="45"/>
      <c r="H647" s="45"/>
      <c r="I647" s="45"/>
      <c r="J647" s="45"/>
      <c r="K647" s="45"/>
      <c r="L647" s="45"/>
      <c r="M647" s="45"/>
      <c r="N647" s="45"/>
      <c r="O647" s="45"/>
      <c r="P647" s="45"/>
      <c r="Q647" s="45"/>
      <c r="R647" s="45"/>
      <c r="S647" s="45"/>
      <c r="T647" s="45"/>
      <c r="U647" s="45"/>
      <c r="V647" s="45"/>
      <c r="W647" s="45"/>
      <c r="X647" s="45"/>
      <c r="Y647" s="45"/>
    </row>
    <row r="648" spans="1:25">
      <c r="A648" s="45"/>
      <c r="B648" s="44"/>
      <c r="C648" s="45"/>
      <c r="D648" s="45"/>
      <c r="E648" s="45"/>
      <c r="F648" s="45"/>
      <c r="G648" s="45"/>
      <c r="H648" s="45"/>
      <c r="I648" s="45"/>
      <c r="J648" s="45"/>
      <c r="K648" s="45"/>
      <c r="L648" s="45"/>
      <c r="M648" s="45"/>
      <c r="N648" s="45"/>
      <c r="O648" s="45"/>
      <c r="P648" s="45"/>
      <c r="Q648" s="45"/>
      <c r="R648" s="45"/>
      <c r="S648" s="45"/>
      <c r="T648" s="45"/>
      <c r="U648" s="45"/>
      <c r="V648" s="45"/>
      <c r="W648" s="45"/>
      <c r="X648" s="45"/>
      <c r="Y648" s="45"/>
    </row>
    <row r="649" spans="1:25">
      <c r="A649" s="45"/>
      <c r="B649" s="44"/>
      <c r="C649" s="45"/>
      <c r="D649" s="45"/>
      <c r="E649" s="45"/>
      <c r="F649" s="45"/>
      <c r="G649" s="45"/>
      <c r="H649" s="45"/>
      <c r="I649" s="45"/>
      <c r="J649" s="45"/>
      <c r="K649" s="45"/>
      <c r="L649" s="45"/>
      <c r="M649" s="45"/>
      <c r="N649" s="45"/>
      <c r="O649" s="45"/>
      <c r="P649" s="45"/>
      <c r="Q649" s="45"/>
      <c r="R649" s="45"/>
      <c r="S649" s="45"/>
      <c r="T649" s="45"/>
      <c r="U649" s="45"/>
      <c r="V649" s="45"/>
      <c r="W649" s="45"/>
      <c r="X649" s="45"/>
      <c r="Y649" s="45"/>
    </row>
    <row r="650" spans="1:25">
      <c r="A650" s="45"/>
      <c r="B650" s="44"/>
      <c r="C650" s="45"/>
      <c r="D650" s="45"/>
      <c r="E650" s="45"/>
      <c r="F650" s="45"/>
      <c r="G650" s="45"/>
      <c r="H650" s="45"/>
      <c r="I650" s="45"/>
      <c r="J650" s="45"/>
      <c r="K650" s="45"/>
      <c r="L650" s="45"/>
      <c r="M650" s="45"/>
      <c r="N650" s="45"/>
      <c r="O650" s="45"/>
      <c r="P650" s="45"/>
      <c r="Q650" s="45"/>
      <c r="R650" s="45"/>
      <c r="S650" s="45"/>
      <c r="T650" s="45"/>
      <c r="U650" s="45"/>
      <c r="V650" s="45"/>
      <c r="W650" s="45"/>
      <c r="X650" s="45"/>
      <c r="Y650" s="45"/>
    </row>
    <row r="651" spans="1:25">
      <c r="A651" s="45"/>
      <c r="B651" s="44"/>
      <c r="C651" s="45"/>
      <c r="D651" s="45"/>
      <c r="E651" s="45"/>
      <c r="F651" s="45"/>
      <c r="G651" s="45"/>
      <c r="H651" s="45"/>
      <c r="I651" s="45"/>
      <c r="J651" s="45"/>
      <c r="K651" s="45"/>
      <c r="L651" s="45"/>
      <c r="M651" s="45"/>
      <c r="N651" s="45"/>
      <c r="O651" s="45"/>
      <c r="P651" s="45"/>
      <c r="Q651" s="45"/>
      <c r="R651" s="45"/>
      <c r="S651" s="45"/>
      <c r="T651" s="45"/>
      <c r="U651" s="45"/>
      <c r="V651" s="45"/>
      <c r="W651" s="45"/>
      <c r="X651" s="45"/>
      <c r="Y651" s="45"/>
    </row>
    <row r="652" spans="1:25">
      <c r="A652" s="45"/>
      <c r="B652" s="44"/>
      <c r="C652" s="45"/>
      <c r="D652" s="45"/>
      <c r="E652" s="45"/>
      <c r="F652" s="45"/>
      <c r="G652" s="45"/>
      <c r="H652" s="45"/>
      <c r="I652" s="45"/>
      <c r="J652" s="45"/>
      <c r="K652" s="45"/>
      <c r="L652" s="45"/>
      <c r="M652" s="45"/>
      <c r="N652" s="45"/>
      <c r="O652" s="45"/>
      <c r="P652" s="45"/>
      <c r="Q652" s="45"/>
      <c r="R652" s="45"/>
      <c r="S652" s="45"/>
      <c r="T652" s="45"/>
      <c r="U652" s="45"/>
      <c r="V652" s="45"/>
      <c r="W652" s="45"/>
      <c r="X652" s="45"/>
      <c r="Y652" s="45"/>
    </row>
    <row r="653" spans="1:25">
      <c r="A653" s="45"/>
      <c r="B653" s="44"/>
      <c r="C653" s="45"/>
      <c r="D653" s="45"/>
      <c r="E653" s="45"/>
      <c r="F653" s="45"/>
      <c r="G653" s="45"/>
      <c r="H653" s="45"/>
      <c r="I653" s="45"/>
      <c r="J653" s="45"/>
      <c r="K653" s="45"/>
      <c r="L653" s="45"/>
      <c r="M653" s="45"/>
      <c r="N653" s="45"/>
      <c r="O653" s="45"/>
      <c r="P653" s="45"/>
      <c r="Q653" s="45"/>
      <c r="R653" s="45"/>
      <c r="S653" s="45"/>
      <c r="T653" s="45"/>
      <c r="U653" s="45"/>
      <c r="V653" s="45"/>
      <c r="W653" s="45"/>
      <c r="X653" s="45"/>
      <c r="Y653" s="45"/>
    </row>
    <row r="654" spans="1:25">
      <c r="A654" s="45"/>
      <c r="B654" s="44"/>
      <c r="C654" s="45"/>
      <c r="D654" s="45"/>
      <c r="E654" s="45"/>
      <c r="F654" s="45"/>
      <c r="G654" s="45"/>
      <c r="H654" s="45"/>
      <c r="I654" s="45"/>
      <c r="J654" s="45"/>
      <c r="K654" s="45"/>
      <c r="L654" s="45"/>
      <c r="M654" s="45"/>
      <c r="N654" s="45"/>
      <c r="O654" s="45"/>
      <c r="P654" s="45"/>
      <c r="Q654" s="45"/>
      <c r="R654" s="45"/>
      <c r="S654" s="45"/>
      <c r="T654" s="45"/>
      <c r="U654" s="45"/>
      <c r="V654" s="45"/>
      <c r="W654" s="45"/>
      <c r="X654" s="45"/>
      <c r="Y654" s="45"/>
    </row>
    <row r="655" spans="1:25">
      <c r="A655" s="45"/>
      <c r="B655" s="44"/>
      <c r="C655" s="45"/>
      <c r="D655" s="45"/>
      <c r="E655" s="45"/>
      <c r="F655" s="45"/>
      <c r="G655" s="45"/>
      <c r="H655" s="45"/>
      <c r="I655" s="45"/>
      <c r="J655" s="45"/>
      <c r="K655" s="45"/>
      <c r="L655" s="45"/>
      <c r="M655" s="45"/>
      <c r="N655" s="45"/>
      <c r="O655" s="45"/>
      <c r="P655" s="45"/>
      <c r="Q655" s="45"/>
      <c r="R655" s="45"/>
      <c r="S655" s="45"/>
      <c r="T655" s="45"/>
      <c r="U655" s="45"/>
      <c r="V655" s="45"/>
      <c r="W655" s="45"/>
      <c r="X655" s="45"/>
      <c r="Y655" s="45"/>
    </row>
    <row r="656" spans="1:25">
      <c r="A656" s="45"/>
      <c r="B656" s="44"/>
      <c r="C656" s="45"/>
      <c r="D656" s="45"/>
      <c r="E656" s="45"/>
      <c r="F656" s="45"/>
      <c r="G656" s="45"/>
      <c r="H656" s="45"/>
      <c r="I656" s="45"/>
      <c r="J656" s="45"/>
      <c r="K656" s="45"/>
      <c r="L656" s="45"/>
      <c r="M656" s="45"/>
      <c r="N656" s="45"/>
      <c r="O656" s="45"/>
      <c r="P656" s="45"/>
      <c r="Q656" s="45"/>
      <c r="R656" s="45"/>
      <c r="S656" s="45"/>
      <c r="T656" s="45"/>
      <c r="U656" s="45"/>
      <c r="V656" s="45"/>
      <c r="W656" s="45"/>
      <c r="X656" s="45"/>
      <c r="Y656" s="45"/>
    </row>
    <row r="657" spans="1:25">
      <c r="A657" s="45"/>
      <c r="B657" s="44"/>
      <c r="C657" s="45"/>
      <c r="D657" s="45"/>
      <c r="E657" s="45"/>
      <c r="F657" s="45"/>
      <c r="G657" s="45"/>
      <c r="H657" s="45"/>
      <c r="I657" s="45"/>
      <c r="J657" s="45"/>
      <c r="K657" s="45"/>
      <c r="L657" s="45"/>
      <c r="M657" s="45"/>
      <c r="N657" s="45"/>
      <c r="O657" s="45"/>
      <c r="P657" s="45"/>
      <c r="Q657" s="45"/>
      <c r="R657" s="45"/>
      <c r="S657" s="45"/>
      <c r="T657" s="45"/>
      <c r="U657" s="45"/>
      <c r="V657" s="45"/>
      <c r="W657" s="45"/>
      <c r="X657" s="45"/>
      <c r="Y657" s="45"/>
    </row>
    <row r="658" spans="1:25">
      <c r="A658" s="45"/>
      <c r="B658" s="44"/>
      <c r="C658" s="45"/>
      <c r="D658" s="45"/>
      <c r="E658" s="45"/>
      <c r="F658" s="45"/>
      <c r="G658" s="45"/>
      <c r="H658" s="45"/>
      <c r="I658" s="45"/>
      <c r="J658" s="45"/>
      <c r="K658" s="45"/>
      <c r="L658" s="45"/>
      <c r="M658" s="45"/>
      <c r="N658" s="45"/>
      <c r="O658" s="45"/>
      <c r="P658" s="45"/>
      <c r="Q658" s="45"/>
      <c r="R658" s="45"/>
      <c r="S658" s="45"/>
      <c r="T658" s="45"/>
      <c r="U658" s="45"/>
      <c r="V658" s="45"/>
      <c r="W658" s="45"/>
      <c r="X658" s="45"/>
      <c r="Y658" s="45"/>
    </row>
    <row r="659" spans="1:25">
      <c r="A659" s="45"/>
      <c r="B659" s="44"/>
      <c r="C659" s="45"/>
      <c r="D659" s="45"/>
      <c r="E659" s="45"/>
      <c r="F659" s="45"/>
      <c r="G659" s="45"/>
      <c r="H659" s="45"/>
      <c r="I659" s="45"/>
      <c r="J659" s="45"/>
      <c r="K659" s="45"/>
      <c r="L659" s="45"/>
      <c r="M659" s="45"/>
      <c r="N659" s="45"/>
      <c r="O659" s="45"/>
      <c r="P659" s="45"/>
      <c r="Q659" s="45"/>
      <c r="R659" s="45"/>
      <c r="S659" s="45"/>
      <c r="T659" s="45"/>
      <c r="U659" s="45"/>
      <c r="V659" s="45"/>
      <c r="W659" s="45"/>
      <c r="X659" s="45"/>
      <c r="Y659" s="45"/>
    </row>
    <row r="660" spans="1:25">
      <c r="A660" s="45"/>
      <c r="B660" s="44"/>
      <c r="C660" s="45"/>
      <c r="D660" s="45"/>
      <c r="E660" s="45"/>
      <c r="F660" s="45"/>
      <c r="G660" s="45"/>
      <c r="H660" s="45"/>
      <c r="I660" s="45"/>
      <c r="J660" s="45"/>
      <c r="K660" s="45"/>
      <c r="L660" s="45"/>
      <c r="M660" s="45"/>
      <c r="N660" s="45"/>
      <c r="O660" s="45"/>
      <c r="P660" s="45"/>
      <c r="Q660" s="45"/>
      <c r="R660" s="45"/>
      <c r="S660" s="45"/>
      <c r="T660" s="45"/>
      <c r="U660" s="45"/>
      <c r="V660" s="45"/>
      <c r="W660" s="45"/>
      <c r="X660" s="45"/>
      <c r="Y660" s="45"/>
    </row>
    <row r="661" spans="1:25">
      <c r="A661" s="45"/>
      <c r="B661" s="44"/>
      <c r="C661" s="45"/>
      <c r="D661" s="45"/>
      <c r="E661" s="45"/>
      <c r="F661" s="45"/>
      <c r="G661" s="45"/>
      <c r="H661" s="45"/>
      <c r="I661" s="45"/>
      <c r="J661" s="45"/>
      <c r="K661" s="45"/>
      <c r="L661" s="45"/>
      <c r="M661" s="45"/>
      <c r="N661" s="45"/>
      <c r="O661" s="45"/>
      <c r="P661" s="45"/>
      <c r="Q661" s="45"/>
      <c r="R661" s="45"/>
      <c r="S661" s="45"/>
      <c r="T661" s="45"/>
      <c r="U661" s="45"/>
      <c r="V661" s="45"/>
      <c r="W661" s="45"/>
      <c r="X661" s="45"/>
      <c r="Y661" s="45"/>
    </row>
    <row r="662" spans="1:25">
      <c r="A662" s="45"/>
      <c r="B662" s="44"/>
      <c r="C662" s="45"/>
      <c r="D662" s="45"/>
      <c r="E662" s="45"/>
      <c r="F662" s="45"/>
      <c r="G662" s="45"/>
      <c r="H662" s="45"/>
      <c r="I662" s="45"/>
      <c r="J662" s="45"/>
      <c r="K662" s="45"/>
      <c r="L662" s="45"/>
      <c r="M662" s="45"/>
      <c r="N662" s="45"/>
      <c r="O662" s="45"/>
      <c r="P662" s="45"/>
      <c r="Q662" s="45"/>
      <c r="R662" s="45"/>
      <c r="S662" s="45"/>
      <c r="T662" s="45"/>
      <c r="U662" s="45"/>
      <c r="V662" s="45"/>
      <c r="W662" s="45"/>
      <c r="X662" s="45"/>
      <c r="Y662" s="45"/>
    </row>
    <row r="663" spans="1:25">
      <c r="A663" s="45"/>
      <c r="B663" s="44"/>
      <c r="C663" s="45"/>
      <c r="D663" s="45"/>
      <c r="E663" s="45"/>
      <c r="F663" s="45"/>
      <c r="G663" s="45"/>
      <c r="H663" s="45"/>
      <c r="I663" s="45"/>
      <c r="J663" s="45"/>
      <c r="K663" s="45"/>
      <c r="L663" s="45"/>
      <c r="M663" s="45"/>
      <c r="N663" s="45"/>
      <c r="O663" s="45"/>
      <c r="P663" s="45"/>
      <c r="Q663" s="45"/>
      <c r="R663" s="45"/>
      <c r="S663" s="45"/>
      <c r="T663" s="45"/>
      <c r="U663" s="45"/>
      <c r="V663" s="45"/>
      <c r="W663" s="45"/>
      <c r="X663" s="45"/>
      <c r="Y663" s="45"/>
    </row>
    <row r="664" spans="1:25">
      <c r="A664" s="45"/>
      <c r="B664" s="44"/>
      <c r="C664" s="45"/>
      <c r="D664" s="45"/>
      <c r="E664" s="45"/>
      <c r="F664" s="45"/>
      <c r="G664" s="45"/>
      <c r="H664" s="45"/>
      <c r="I664" s="45"/>
      <c r="J664" s="45"/>
      <c r="K664" s="45"/>
      <c r="L664" s="45"/>
      <c r="M664" s="45"/>
      <c r="N664" s="45"/>
      <c r="O664" s="45"/>
      <c r="P664" s="45"/>
      <c r="Q664" s="45"/>
      <c r="R664" s="45"/>
      <c r="S664" s="45"/>
      <c r="T664" s="45"/>
      <c r="U664" s="45"/>
      <c r="V664" s="45"/>
      <c r="W664" s="45"/>
      <c r="X664" s="45"/>
      <c r="Y664" s="45"/>
    </row>
    <row r="665" spans="1:25">
      <c r="A665" s="45"/>
      <c r="B665" s="44"/>
      <c r="C665" s="45"/>
      <c r="D665" s="45"/>
      <c r="E665" s="45"/>
      <c r="F665" s="45"/>
      <c r="G665" s="45"/>
      <c r="H665" s="45"/>
      <c r="I665" s="45"/>
      <c r="J665" s="45"/>
      <c r="K665" s="45"/>
      <c r="L665" s="45"/>
      <c r="M665" s="45"/>
      <c r="N665" s="45"/>
      <c r="O665" s="45"/>
      <c r="P665" s="45"/>
      <c r="Q665" s="45"/>
      <c r="R665" s="45"/>
      <c r="S665" s="45"/>
      <c r="T665" s="45"/>
      <c r="U665" s="45"/>
      <c r="V665" s="45"/>
      <c r="W665" s="45"/>
      <c r="X665" s="45"/>
      <c r="Y665" s="45"/>
    </row>
    <row r="666" spans="1:25">
      <c r="A666" s="45"/>
      <c r="B666" s="44"/>
      <c r="C666" s="45"/>
      <c r="D666" s="45"/>
      <c r="E666" s="45"/>
      <c r="F666" s="45"/>
      <c r="G666" s="45"/>
      <c r="H666" s="45"/>
      <c r="I666" s="45"/>
      <c r="J666" s="45"/>
      <c r="K666" s="45"/>
      <c r="L666" s="45"/>
      <c r="M666" s="45"/>
      <c r="N666" s="45"/>
      <c r="O666" s="45"/>
      <c r="P666" s="45"/>
      <c r="Q666" s="45"/>
      <c r="R666" s="45"/>
      <c r="S666" s="45"/>
      <c r="T666" s="45"/>
      <c r="U666" s="45"/>
      <c r="V666" s="45"/>
      <c r="W666" s="45"/>
      <c r="X666" s="45"/>
      <c r="Y666" s="45"/>
    </row>
    <row r="667" spans="1:25">
      <c r="A667" s="45"/>
      <c r="B667" s="44"/>
      <c r="C667" s="45"/>
      <c r="D667" s="45"/>
      <c r="E667" s="45"/>
      <c r="F667" s="45"/>
      <c r="G667" s="45"/>
      <c r="H667" s="45"/>
      <c r="I667" s="45"/>
      <c r="J667" s="45"/>
      <c r="K667" s="45"/>
      <c r="L667" s="45"/>
      <c r="M667" s="45"/>
      <c r="N667" s="45"/>
      <c r="O667" s="45"/>
      <c r="P667" s="45"/>
      <c r="Q667" s="45"/>
      <c r="R667" s="45"/>
      <c r="S667" s="45"/>
      <c r="T667" s="45"/>
      <c r="U667" s="45"/>
      <c r="V667" s="45"/>
      <c r="W667" s="45"/>
      <c r="X667" s="45"/>
      <c r="Y667" s="45"/>
    </row>
    <row r="668" spans="1:25">
      <c r="A668" s="45"/>
      <c r="B668" s="44"/>
      <c r="C668" s="45"/>
      <c r="D668" s="45"/>
      <c r="E668" s="45"/>
      <c r="F668" s="45"/>
      <c r="G668" s="45"/>
      <c r="H668" s="45"/>
      <c r="I668" s="45"/>
      <c r="J668" s="45"/>
      <c r="K668" s="45"/>
      <c r="L668" s="45"/>
      <c r="M668" s="45"/>
      <c r="N668" s="45"/>
      <c r="O668" s="45"/>
      <c r="P668" s="45"/>
      <c r="Q668" s="45"/>
      <c r="R668" s="45"/>
      <c r="S668" s="45"/>
      <c r="T668" s="45"/>
      <c r="U668" s="45"/>
      <c r="V668" s="45"/>
      <c r="W668" s="45"/>
      <c r="X668" s="45"/>
      <c r="Y668" s="45"/>
    </row>
    <row r="669" spans="1:25">
      <c r="A669" s="45"/>
      <c r="B669" s="44"/>
      <c r="C669" s="45"/>
      <c r="D669" s="45"/>
      <c r="E669" s="45"/>
      <c r="F669" s="45"/>
      <c r="G669" s="45"/>
      <c r="H669" s="45"/>
      <c r="I669" s="45"/>
      <c r="J669" s="45"/>
      <c r="K669" s="45"/>
      <c r="L669" s="45"/>
      <c r="M669" s="45"/>
      <c r="N669" s="45"/>
      <c r="O669" s="45"/>
      <c r="P669" s="45"/>
      <c r="Q669" s="45"/>
      <c r="R669" s="45"/>
      <c r="S669" s="45"/>
      <c r="T669" s="45"/>
      <c r="U669" s="45"/>
      <c r="V669" s="45"/>
      <c r="W669" s="45"/>
      <c r="X669" s="45"/>
      <c r="Y669" s="45"/>
    </row>
    <row r="670" spans="1:25">
      <c r="A670" s="45"/>
      <c r="B670" s="44"/>
      <c r="C670" s="45"/>
      <c r="D670" s="45"/>
      <c r="E670" s="45"/>
      <c r="F670" s="45"/>
      <c r="G670" s="45"/>
      <c r="H670" s="45"/>
      <c r="I670" s="45"/>
      <c r="J670" s="45"/>
      <c r="K670" s="45"/>
      <c r="L670" s="45"/>
      <c r="M670" s="45"/>
      <c r="N670" s="45"/>
      <c r="O670" s="45"/>
      <c r="P670" s="45"/>
      <c r="Q670" s="45"/>
      <c r="R670" s="45"/>
      <c r="S670" s="45"/>
      <c r="T670" s="45"/>
      <c r="U670" s="45"/>
      <c r="V670" s="45"/>
      <c r="W670" s="45"/>
      <c r="X670" s="45"/>
      <c r="Y670" s="45"/>
    </row>
    <row r="671" spans="1:25">
      <c r="A671" s="45"/>
      <c r="B671" s="44"/>
      <c r="C671" s="45"/>
      <c r="D671" s="45"/>
      <c r="E671" s="45"/>
      <c r="F671" s="45"/>
      <c r="G671" s="45"/>
      <c r="H671" s="45"/>
      <c r="I671" s="45"/>
      <c r="J671" s="45"/>
      <c r="K671" s="45"/>
      <c r="L671" s="45"/>
      <c r="M671" s="45"/>
      <c r="N671" s="45"/>
      <c r="O671" s="45"/>
      <c r="P671" s="45"/>
      <c r="Q671" s="45"/>
      <c r="R671" s="45"/>
      <c r="S671" s="45"/>
      <c r="T671" s="45"/>
      <c r="U671" s="45"/>
      <c r="V671" s="45"/>
      <c r="W671" s="45"/>
      <c r="X671" s="45"/>
      <c r="Y671" s="45"/>
    </row>
    <row r="672" spans="1:25">
      <c r="A672" s="45"/>
      <c r="B672" s="44"/>
      <c r="C672" s="45"/>
      <c r="D672" s="45"/>
      <c r="E672" s="45"/>
      <c r="F672" s="45"/>
      <c r="G672" s="45"/>
      <c r="H672" s="45"/>
      <c r="I672" s="45"/>
      <c r="J672" s="45"/>
      <c r="K672" s="45"/>
      <c r="L672" s="45"/>
      <c r="M672" s="45"/>
      <c r="N672" s="45"/>
      <c r="O672" s="45"/>
      <c r="P672" s="45"/>
      <c r="Q672" s="45"/>
      <c r="R672" s="45"/>
      <c r="S672" s="45"/>
      <c r="T672" s="45"/>
      <c r="U672" s="45"/>
      <c r="V672" s="45"/>
      <c r="W672" s="45"/>
      <c r="X672" s="45"/>
      <c r="Y672" s="45"/>
    </row>
    <row r="673" spans="1:25">
      <c r="A673" s="45"/>
      <c r="B673" s="44"/>
      <c r="C673" s="45"/>
      <c r="D673" s="45"/>
      <c r="E673" s="45"/>
      <c r="F673" s="45"/>
      <c r="G673" s="45"/>
      <c r="H673" s="45"/>
      <c r="I673" s="45"/>
      <c r="J673" s="45"/>
      <c r="K673" s="45"/>
      <c r="L673" s="45"/>
      <c r="M673" s="45"/>
      <c r="N673" s="45"/>
      <c r="O673" s="45"/>
      <c r="P673" s="45"/>
      <c r="Q673" s="45"/>
      <c r="R673" s="45"/>
      <c r="S673" s="45"/>
      <c r="T673" s="45"/>
      <c r="U673" s="45"/>
      <c r="V673" s="45"/>
      <c r="W673" s="45"/>
      <c r="X673" s="45"/>
      <c r="Y673" s="45"/>
    </row>
    <row r="674" spans="1:25">
      <c r="A674" s="45"/>
      <c r="B674" s="44"/>
      <c r="C674" s="45"/>
      <c r="D674" s="45"/>
      <c r="E674" s="45"/>
      <c r="F674" s="45"/>
      <c r="G674" s="45"/>
      <c r="H674" s="45"/>
      <c r="I674" s="45"/>
      <c r="J674" s="45"/>
      <c r="K674" s="45"/>
      <c r="L674" s="45"/>
      <c r="M674" s="45"/>
      <c r="N674" s="45"/>
      <c r="O674" s="45"/>
      <c r="P674" s="45"/>
      <c r="Q674" s="45"/>
      <c r="R674" s="45"/>
      <c r="S674" s="45"/>
      <c r="T674" s="45"/>
      <c r="U674" s="45"/>
      <c r="V674" s="45"/>
      <c r="W674" s="45"/>
      <c r="X674" s="45"/>
      <c r="Y674" s="45"/>
    </row>
    <row r="675" spans="1:25">
      <c r="A675" s="45"/>
      <c r="B675" s="44"/>
      <c r="C675" s="45"/>
      <c r="D675" s="45"/>
      <c r="E675" s="45"/>
      <c r="F675" s="45"/>
      <c r="G675" s="45"/>
      <c r="H675" s="45"/>
      <c r="I675" s="45"/>
      <c r="J675" s="45"/>
      <c r="K675" s="45"/>
      <c r="L675" s="45"/>
      <c r="M675" s="45"/>
      <c r="N675" s="45"/>
      <c r="O675" s="45"/>
      <c r="P675" s="45"/>
      <c r="Q675" s="45"/>
      <c r="R675" s="45"/>
      <c r="S675" s="45"/>
      <c r="T675" s="45"/>
      <c r="U675" s="45"/>
      <c r="V675" s="45"/>
      <c r="W675" s="45"/>
      <c r="X675" s="45"/>
      <c r="Y675" s="45"/>
    </row>
    <row r="676" spans="1:25">
      <c r="A676" s="45"/>
      <c r="B676" s="44"/>
      <c r="C676" s="45"/>
      <c r="D676" s="45"/>
      <c r="E676" s="45"/>
      <c r="F676" s="45"/>
      <c r="G676" s="45"/>
      <c r="H676" s="45"/>
      <c r="I676" s="45"/>
      <c r="J676" s="45"/>
      <c r="K676" s="45"/>
      <c r="L676" s="45"/>
      <c r="M676" s="45"/>
      <c r="N676" s="45"/>
      <c r="O676" s="45"/>
      <c r="P676" s="45"/>
      <c r="Q676" s="45"/>
      <c r="R676" s="45"/>
      <c r="S676" s="45"/>
      <c r="T676" s="45"/>
      <c r="U676" s="45"/>
      <c r="V676" s="45"/>
      <c r="W676" s="45"/>
      <c r="X676" s="45"/>
      <c r="Y676" s="45"/>
    </row>
    <row r="677" spans="1:25">
      <c r="A677" s="45"/>
      <c r="B677" s="44"/>
      <c r="C677" s="45"/>
      <c r="D677" s="45"/>
      <c r="E677" s="45"/>
      <c r="F677" s="45"/>
      <c r="G677" s="45"/>
      <c r="H677" s="45"/>
      <c r="I677" s="45"/>
      <c r="J677" s="45"/>
      <c r="K677" s="45"/>
      <c r="L677" s="45"/>
      <c r="M677" s="45"/>
      <c r="N677" s="45"/>
      <c r="O677" s="45"/>
      <c r="P677" s="45"/>
      <c r="Q677" s="45"/>
      <c r="R677" s="45"/>
      <c r="S677" s="45"/>
      <c r="T677" s="45"/>
      <c r="U677" s="45"/>
      <c r="V677" s="45"/>
      <c r="W677" s="45"/>
      <c r="X677" s="45"/>
      <c r="Y677" s="45"/>
    </row>
    <row r="678" spans="1:25">
      <c r="A678" s="45"/>
      <c r="B678" s="44"/>
      <c r="C678" s="45"/>
      <c r="D678" s="45"/>
      <c r="E678" s="45"/>
      <c r="F678" s="45"/>
      <c r="G678" s="45"/>
      <c r="H678" s="45"/>
      <c r="I678" s="45"/>
      <c r="J678" s="45"/>
      <c r="K678" s="45"/>
      <c r="L678" s="45"/>
      <c r="M678" s="45"/>
      <c r="N678" s="45"/>
      <c r="O678" s="45"/>
      <c r="P678" s="45"/>
      <c r="Q678" s="45"/>
      <c r="R678" s="45"/>
      <c r="S678" s="45"/>
      <c r="T678" s="45"/>
      <c r="U678" s="45"/>
      <c r="V678" s="45"/>
      <c r="W678" s="45"/>
      <c r="X678" s="45"/>
      <c r="Y678" s="45"/>
    </row>
    <row r="679" spans="1:25">
      <c r="A679" s="45"/>
      <c r="B679" s="44"/>
      <c r="C679" s="45"/>
      <c r="D679" s="45"/>
      <c r="E679" s="45"/>
      <c r="F679" s="45"/>
      <c r="G679" s="45"/>
      <c r="H679" s="45"/>
      <c r="I679" s="45"/>
      <c r="J679" s="45"/>
      <c r="K679" s="45"/>
      <c r="L679" s="45"/>
      <c r="M679" s="45"/>
      <c r="N679" s="45"/>
      <c r="O679" s="45"/>
      <c r="P679" s="45"/>
      <c r="Q679" s="45"/>
      <c r="R679" s="45"/>
      <c r="S679" s="45"/>
      <c r="T679" s="45"/>
      <c r="U679" s="45"/>
      <c r="V679" s="45"/>
      <c r="W679" s="45"/>
      <c r="X679" s="45"/>
      <c r="Y679" s="45"/>
    </row>
    <row r="680" spans="1:25">
      <c r="A680" s="45"/>
      <c r="B680" s="44"/>
      <c r="C680" s="45"/>
      <c r="D680" s="45"/>
      <c r="E680" s="45"/>
      <c r="F680" s="45"/>
      <c r="G680" s="45"/>
      <c r="H680" s="45"/>
      <c r="I680" s="45"/>
      <c r="J680" s="45"/>
      <c r="K680" s="45"/>
      <c r="L680" s="45"/>
      <c r="M680" s="45"/>
      <c r="N680" s="45"/>
      <c r="O680" s="45"/>
      <c r="P680" s="45"/>
      <c r="Q680" s="45"/>
      <c r="R680" s="45"/>
      <c r="S680" s="45"/>
      <c r="T680" s="45"/>
      <c r="U680" s="45"/>
      <c r="V680" s="45"/>
      <c r="W680" s="45"/>
      <c r="X680" s="45"/>
      <c r="Y680" s="45"/>
    </row>
    <row r="681" spans="1:25">
      <c r="A681" s="45"/>
      <c r="B681" s="44"/>
      <c r="C681" s="45"/>
      <c r="D681" s="45"/>
      <c r="E681" s="45"/>
      <c r="F681" s="45"/>
      <c r="G681" s="45"/>
      <c r="H681" s="45"/>
      <c r="I681" s="45"/>
      <c r="J681" s="45"/>
      <c r="K681" s="45"/>
      <c r="L681" s="45"/>
      <c r="M681" s="45"/>
      <c r="N681" s="45"/>
      <c r="O681" s="45"/>
      <c r="P681" s="45"/>
      <c r="Q681" s="45"/>
      <c r="R681" s="45"/>
      <c r="S681" s="45"/>
      <c r="T681" s="45"/>
      <c r="U681" s="45"/>
      <c r="V681" s="45"/>
      <c r="W681" s="45"/>
      <c r="X681" s="45"/>
      <c r="Y681" s="45"/>
    </row>
    <row r="682" spans="1:25">
      <c r="A682" s="45"/>
      <c r="B682" s="44"/>
      <c r="C682" s="45"/>
      <c r="D682" s="45"/>
      <c r="E682" s="45"/>
      <c r="F682" s="45"/>
      <c r="G682" s="45"/>
      <c r="H682" s="45"/>
      <c r="I682" s="45"/>
      <c r="J682" s="45"/>
      <c r="K682" s="45"/>
      <c r="L682" s="45"/>
      <c r="M682" s="45"/>
      <c r="N682" s="45"/>
      <c r="O682" s="45"/>
      <c r="P682" s="45"/>
      <c r="Q682" s="45"/>
      <c r="R682" s="45"/>
      <c r="S682" s="45"/>
      <c r="T682" s="45"/>
      <c r="U682" s="45"/>
      <c r="V682" s="45"/>
      <c r="W682" s="45"/>
      <c r="X682" s="45"/>
      <c r="Y682" s="45"/>
    </row>
    <row r="683" spans="1:25">
      <c r="A683" s="45"/>
      <c r="B683" s="44"/>
      <c r="C683" s="45"/>
      <c r="D683" s="45"/>
      <c r="E683" s="45"/>
      <c r="F683" s="45"/>
      <c r="G683" s="45"/>
      <c r="H683" s="45"/>
      <c r="I683" s="45"/>
      <c r="J683" s="45"/>
      <c r="K683" s="45"/>
      <c r="L683" s="45"/>
      <c r="M683" s="45"/>
      <c r="N683" s="45"/>
      <c r="O683" s="45"/>
      <c r="P683" s="45"/>
      <c r="Q683" s="45"/>
      <c r="R683" s="45"/>
      <c r="S683" s="45"/>
      <c r="T683" s="45"/>
      <c r="U683" s="45"/>
      <c r="V683" s="45"/>
      <c r="W683" s="45"/>
      <c r="X683" s="45"/>
      <c r="Y683" s="45"/>
    </row>
    <row r="684" spans="1:25">
      <c r="A684" s="45"/>
      <c r="B684" s="44"/>
      <c r="C684" s="45"/>
      <c r="D684" s="45"/>
      <c r="E684" s="45"/>
      <c r="F684" s="45"/>
      <c r="G684" s="45"/>
      <c r="H684" s="45"/>
      <c r="I684" s="45"/>
      <c r="J684" s="45"/>
      <c r="K684" s="45"/>
      <c r="L684" s="45"/>
      <c r="M684" s="45"/>
      <c r="N684" s="45"/>
      <c r="O684" s="45"/>
      <c r="P684" s="45"/>
      <c r="Q684" s="45"/>
      <c r="R684" s="45"/>
      <c r="S684" s="45"/>
      <c r="T684" s="45"/>
      <c r="U684" s="45"/>
      <c r="V684" s="45"/>
      <c r="W684" s="45"/>
      <c r="X684" s="45"/>
      <c r="Y684" s="45"/>
    </row>
    <row r="685" spans="1:25">
      <c r="A685" s="45"/>
      <c r="B685" s="44"/>
      <c r="C685" s="45"/>
      <c r="D685" s="45"/>
      <c r="E685" s="45"/>
      <c r="F685" s="45"/>
      <c r="G685" s="45"/>
      <c r="H685" s="45"/>
      <c r="I685" s="45"/>
      <c r="J685" s="45"/>
      <c r="K685" s="45"/>
      <c r="L685" s="45"/>
      <c r="M685" s="45"/>
      <c r="N685" s="45"/>
      <c r="O685" s="45"/>
      <c r="P685" s="45"/>
      <c r="Q685" s="45"/>
      <c r="R685" s="45"/>
      <c r="S685" s="45"/>
      <c r="T685" s="45"/>
      <c r="U685" s="45"/>
      <c r="V685" s="45"/>
      <c r="W685" s="45"/>
      <c r="X685" s="45"/>
      <c r="Y685" s="45"/>
    </row>
    <row r="686" spans="1:25">
      <c r="A686" s="45"/>
      <c r="B686" s="44"/>
      <c r="C686" s="45"/>
      <c r="D686" s="45"/>
      <c r="E686" s="45"/>
      <c r="F686" s="45"/>
      <c r="G686" s="45"/>
      <c r="H686" s="45"/>
      <c r="I686" s="45"/>
      <c r="J686" s="45"/>
      <c r="K686" s="45"/>
      <c r="L686" s="45"/>
      <c r="M686" s="45"/>
      <c r="N686" s="45"/>
      <c r="O686" s="45"/>
      <c r="P686" s="45"/>
      <c r="Q686" s="45"/>
      <c r="R686" s="45"/>
      <c r="S686" s="45"/>
      <c r="T686" s="45"/>
      <c r="U686" s="45"/>
      <c r="V686" s="45"/>
      <c r="W686" s="45"/>
      <c r="X686" s="45"/>
      <c r="Y686" s="45"/>
    </row>
    <row r="687" spans="1:25">
      <c r="A687" s="45"/>
      <c r="B687" s="44"/>
      <c r="C687" s="45"/>
      <c r="D687" s="45"/>
      <c r="E687" s="45"/>
      <c r="F687" s="45"/>
      <c r="G687" s="45"/>
      <c r="H687" s="45"/>
      <c r="I687" s="45"/>
      <c r="J687" s="45"/>
      <c r="K687" s="45"/>
      <c r="L687" s="45"/>
      <c r="M687" s="45"/>
      <c r="N687" s="45"/>
      <c r="O687" s="45"/>
      <c r="P687" s="45"/>
      <c r="Q687" s="45"/>
      <c r="R687" s="45"/>
      <c r="S687" s="45"/>
      <c r="T687" s="45"/>
      <c r="U687" s="45"/>
      <c r="V687" s="45"/>
      <c r="W687" s="45"/>
      <c r="X687" s="45"/>
      <c r="Y687" s="45"/>
    </row>
    <row r="688" spans="1:25">
      <c r="A688" s="45"/>
      <c r="B688" s="44"/>
      <c r="C688" s="45"/>
      <c r="D688" s="45"/>
      <c r="E688" s="45"/>
      <c r="F688" s="45"/>
      <c r="G688" s="45"/>
      <c r="H688" s="45"/>
      <c r="I688" s="45"/>
      <c r="J688" s="45"/>
      <c r="K688" s="45"/>
      <c r="L688" s="45"/>
      <c r="M688" s="45"/>
      <c r="N688" s="45"/>
      <c r="O688" s="45"/>
      <c r="P688" s="45"/>
      <c r="Q688" s="45"/>
      <c r="R688" s="45"/>
      <c r="S688" s="45"/>
      <c r="T688" s="45"/>
      <c r="U688" s="45"/>
      <c r="V688" s="45"/>
      <c r="W688" s="45"/>
      <c r="X688" s="45"/>
      <c r="Y688" s="45"/>
    </row>
    <row r="689" spans="1:25">
      <c r="A689" s="45"/>
      <c r="B689" s="44"/>
      <c r="C689" s="45"/>
      <c r="D689" s="45"/>
      <c r="E689" s="45"/>
      <c r="F689" s="45"/>
      <c r="G689" s="45"/>
      <c r="H689" s="45"/>
      <c r="I689" s="45"/>
      <c r="J689" s="45"/>
      <c r="K689" s="45"/>
      <c r="L689" s="45"/>
      <c r="M689" s="45"/>
      <c r="N689" s="45"/>
      <c r="O689" s="45"/>
      <c r="P689" s="45"/>
      <c r="Q689" s="45"/>
      <c r="R689" s="45"/>
      <c r="S689" s="45"/>
      <c r="T689" s="45"/>
      <c r="U689" s="45"/>
      <c r="V689" s="45"/>
      <c r="W689" s="45"/>
      <c r="X689" s="45"/>
      <c r="Y689" s="45"/>
    </row>
    <row r="690" spans="1:25">
      <c r="A690" s="45"/>
      <c r="B690" s="44"/>
      <c r="C690" s="45"/>
      <c r="D690" s="45"/>
      <c r="E690" s="45"/>
      <c r="F690" s="45"/>
      <c r="G690" s="45"/>
      <c r="H690" s="45"/>
      <c r="I690" s="45"/>
      <c r="J690" s="45"/>
      <c r="K690" s="45"/>
      <c r="L690" s="45"/>
      <c r="M690" s="45"/>
      <c r="N690" s="45"/>
      <c r="O690" s="45"/>
      <c r="P690" s="45"/>
      <c r="Q690" s="45"/>
      <c r="R690" s="45"/>
      <c r="S690" s="45"/>
      <c r="T690" s="45"/>
      <c r="U690" s="45"/>
      <c r="V690" s="45"/>
      <c r="W690" s="45"/>
      <c r="X690" s="45"/>
      <c r="Y690" s="45"/>
    </row>
    <row r="691" spans="1:25">
      <c r="A691" s="45"/>
      <c r="B691" s="44"/>
      <c r="C691" s="45"/>
      <c r="D691" s="45"/>
      <c r="E691" s="45"/>
      <c r="F691" s="45"/>
      <c r="G691" s="45"/>
      <c r="H691" s="45"/>
      <c r="I691" s="45"/>
      <c r="J691" s="45"/>
      <c r="K691" s="45"/>
      <c r="L691" s="45"/>
      <c r="M691" s="45"/>
      <c r="N691" s="45"/>
      <c r="O691" s="45"/>
      <c r="P691" s="45"/>
      <c r="Q691" s="45"/>
      <c r="R691" s="45"/>
      <c r="S691" s="45"/>
      <c r="T691" s="45"/>
      <c r="U691" s="45"/>
      <c r="V691" s="45"/>
      <c r="W691" s="45"/>
      <c r="X691" s="45"/>
      <c r="Y691" s="45"/>
    </row>
    <row r="692" spans="1:25">
      <c r="A692" s="45"/>
      <c r="B692" s="44"/>
      <c r="C692" s="45"/>
      <c r="D692" s="45"/>
      <c r="E692" s="45"/>
      <c r="F692" s="45"/>
      <c r="G692" s="45"/>
      <c r="H692" s="45"/>
      <c r="I692" s="45"/>
      <c r="J692" s="45"/>
      <c r="K692" s="45"/>
      <c r="L692" s="45"/>
      <c r="M692" s="45"/>
      <c r="N692" s="45"/>
      <c r="O692" s="45"/>
      <c r="P692" s="45"/>
      <c r="Q692" s="45"/>
      <c r="R692" s="45"/>
      <c r="S692" s="45"/>
      <c r="T692" s="45"/>
      <c r="U692" s="45"/>
      <c r="V692" s="45"/>
      <c r="W692" s="45"/>
      <c r="X692" s="45"/>
      <c r="Y692" s="45"/>
    </row>
    <row r="693" spans="1:25">
      <c r="A693" s="45"/>
      <c r="B693" s="44"/>
      <c r="C693" s="45"/>
      <c r="D693" s="45"/>
      <c r="E693" s="45"/>
      <c r="F693" s="45"/>
      <c r="G693" s="45"/>
      <c r="H693" s="45"/>
      <c r="I693" s="45"/>
      <c r="J693" s="45"/>
      <c r="K693" s="45"/>
      <c r="L693" s="45"/>
      <c r="M693" s="45"/>
      <c r="N693" s="45"/>
      <c r="O693" s="45"/>
      <c r="P693" s="45"/>
      <c r="Q693" s="45"/>
      <c r="R693" s="45"/>
      <c r="S693" s="45"/>
      <c r="T693" s="45"/>
      <c r="U693" s="45"/>
      <c r="V693" s="45"/>
      <c r="W693" s="45"/>
      <c r="X693" s="45"/>
      <c r="Y693" s="45"/>
    </row>
    <row r="694" spans="1:25">
      <c r="A694" s="45"/>
      <c r="B694" s="44"/>
      <c r="C694" s="45"/>
      <c r="D694" s="45"/>
      <c r="E694" s="45"/>
      <c r="F694" s="45"/>
      <c r="G694" s="45"/>
      <c r="H694" s="45"/>
      <c r="I694" s="45"/>
      <c r="J694" s="45"/>
      <c r="K694" s="45"/>
      <c r="L694" s="45"/>
      <c r="M694" s="45"/>
      <c r="N694" s="45"/>
      <c r="O694" s="45"/>
      <c r="P694" s="45"/>
      <c r="Q694" s="45"/>
      <c r="R694" s="45"/>
      <c r="S694" s="45"/>
      <c r="T694" s="45"/>
      <c r="U694" s="45"/>
      <c r="V694" s="45"/>
      <c r="W694" s="45"/>
      <c r="X694" s="45"/>
      <c r="Y694" s="45"/>
    </row>
    <row r="695" spans="1:25">
      <c r="A695" s="45"/>
      <c r="B695" s="44"/>
      <c r="C695" s="45"/>
      <c r="D695" s="45"/>
      <c r="E695" s="45"/>
      <c r="F695" s="45"/>
      <c r="G695" s="45"/>
      <c r="H695" s="45"/>
      <c r="I695" s="45"/>
      <c r="J695" s="45"/>
      <c r="K695" s="45"/>
      <c r="L695" s="45"/>
      <c r="M695" s="45"/>
      <c r="N695" s="45"/>
      <c r="O695" s="45"/>
      <c r="P695" s="45"/>
      <c r="Q695" s="45"/>
      <c r="R695" s="45"/>
      <c r="S695" s="45"/>
      <c r="T695" s="45"/>
      <c r="U695" s="45"/>
      <c r="V695" s="45"/>
      <c r="W695" s="45"/>
      <c r="X695" s="45"/>
      <c r="Y695" s="45"/>
    </row>
    <row r="696" spans="1:25">
      <c r="A696" s="45"/>
      <c r="B696" s="44"/>
      <c r="C696" s="45"/>
      <c r="D696" s="45"/>
      <c r="E696" s="45"/>
      <c r="F696" s="45"/>
      <c r="G696" s="45"/>
      <c r="H696" s="45"/>
      <c r="I696" s="45"/>
      <c r="J696" s="45"/>
      <c r="K696" s="45"/>
      <c r="L696" s="45"/>
      <c r="M696" s="45"/>
      <c r="N696" s="45"/>
      <c r="O696" s="45"/>
      <c r="P696" s="45"/>
      <c r="Q696" s="45"/>
      <c r="R696" s="45"/>
      <c r="S696" s="45"/>
      <c r="T696" s="45"/>
      <c r="U696" s="45"/>
      <c r="V696" s="45"/>
      <c r="W696" s="45"/>
      <c r="X696" s="45"/>
      <c r="Y696" s="45"/>
    </row>
    <row r="697" spans="1:25">
      <c r="A697" s="45"/>
      <c r="B697" s="44"/>
      <c r="C697" s="45"/>
      <c r="D697" s="45"/>
      <c r="E697" s="45"/>
      <c r="F697" s="45"/>
      <c r="G697" s="45"/>
      <c r="H697" s="45"/>
      <c r="I697" s="45"/>
      <c r="J697" s="45"/>
      <c r="K697" s="45"/>
      <c r="L697" s="45"/>
      <c r="M697" s="45"/>
      <c r="N697" s="45"/>
      <c r="O697" s="45"/>
      <c r="P697" s="45"/>
      <c r="Q697" s="45"/>
      <c r="R697" s="45"/>
      <c r="S697" s="45"/>
      <c r="T697" s="45"/>
      <c r="U697" s="45"/>
      <c r="V697" s="45"/>
      <c r="W697" s="45"/>
      <c r="X697" s="45"/>
      <c r="Y697" s="45"/>
    </row>
    <row r="698" spans="1:25">
      <c r="A698" s="45"/>
      <c r="B698" s="44"/>
      <c r="C698" s="45"/>
      <c r="D698" s="45"/>
      <c r="E698" s="45"/>
      <c r="F698" s="45"/>
      <c r="G698" s="45"/>
      <c r="H698" s="45"/>
      <c r="I698" s="45"/>
      <c r="J698" s="45"/>
      <c r="K698" s="45"/>
      <c r="L698" s="45"/>
      <c r="M698" s="45"/>
      <c r="N698" s="45"/>
      <c r="O698" s="45"/>
      <c r="P698" s="45"/>
      <c r="Q698" s="45"/>
      <c r="R698" s="45"/>
      <c r="S698" s="45"/>
      <c r="T698" s="45"/>
      <c r="U698" s="45"/>
      <c r="V698" s="45"/>
      <c r="W698" s="45"/>
      <c r="X698" s="45"/>
      <c r="Y698" s="45"/>
    </row>
    <row r="699" spans="1:25">
      <c r="A699" s="45"/>
      <c r="B699" s="44"/>
      <c r="C699" s="45"/>
      <c r="D699" s="45"/>
      <c r="E699" s="45"/>
      <c r="F699" s="45"/>
      <c r="G699" s="45"/>
      <c r="H699" s="45"/>
      <c r="I699" s="45"/>
      <c r="J699" s="45"/>
      <c r="K699" s="45"/>
      <c r="L699" s="45"/>
      <c r="M699" s="45"/>
      <c r="N699" s="45"/>
      <c r="O699" s="45"/>
      <c r="P699" s="45"/>
      <c r="Q699" s="45"/>
      <c r="R699" s="45"/>
      <c r="S699" s="45"/>
      <c r="T699" s="45"/>
      <c r="U699" s="45"/>
      <c r="V699" s="45"/>
      <c r="W699" s="45"/>
      <c r="X699" s="45"/>
      <c r="Y699" s="45"/>
    </row>
    <row r="700" spans="1:25">
      <c r="A700" s="45"/>
      <c r="B700" s="44"/>
      <c r="C700" s="45"/>
      <c r="D700" s="45"/>
      <c r="E700" s="45"/>
      <c r="F700" s="45"/>
      <c r="G700" s="45"/>
      <c r="H700" s="45"/>
      <c r="I700" s="45"/>
      <c r="J700" s="45"/>
      <c r="K700" s="45"/>
      <c r="L700" s="45"/>
      <c r="M700" s="45"/>
      <c r="N700" s="45"/>
      <c r="O700" s="45"/>
      <c r="P700" s="45"/>
      <c r="Q700" s="45"/>
      <c r="R700" s="45"/>
      <c r="S700" s="45"/>
      <c r="T700" s="45"/>
      <c r="U700" s="45"/>
      <c r="V700" s="45"/>
      <c r="W700" s="45"/>
      <c r="X700" s="45"/>
      <c r="Y700" s="45"/>
    </row>
    <row r="701" spans="1:25">
      <c r="A701" s="45"/>
      <c r="B701" s="44"/>
      <c r="C701" s="45"/>
      <c r="D701" s="45"/>
      <c r="E701" s="45"/>
      <c r="F701" s="45"/>
      <c r="G701" s="45"/>
      <c r="H701" s="45"/>
      <c r="I701" s="45"/>
      <c r="J701" s="45"/>
      <c r="K701" s="45"/>
      <c r="L701" s="45"/>
      <c r="M701" s="45"/>
      <c r="N701" s="45"/>
      <c r="O701" s="45"/>
      <c r="P701" s="45"/>
      <c r="Q701" s="45"/>
      <c r="R701" s="45"/>
      <c r="S701" s="45"/>
      <c r="T701" s="45"/>
      <c r="U701" s="45"/>
      <c r="V701" s="45"/>
      <c r="W701" s="45"/>
      <c r="X701" s="45"/>
      <c r="Y701" s="45"/>
    </row>
    <row r="702" spans="1:25">
      <c r="A702" s="45"/>
      <c r="B702" s="44"/>
      <c r="C702" s="45"/>
      <c r="D702" s="45"/>
      <c r="E702" s="45"/>
      <c r="F702" s="45"/>
      <c r="G702" s="45"/>
      <c r="H702" s="45"/>
      <c r="I702" s="45"/>
      <c r="J702" s="45"/>
      <c r="K702" s="45"/>
      <c r="L702" s="45"/>
      <c r="M702" s="45"/>
      <c r="N702" s="45"/>
      <c r="O702" s="45"/>
      <c r="P702" s="45"/>
      <c r="Q702" s="45"/>
      <c r="R702" s="45"/>
      <c r="S702" s="45"/>
      <c r="T702" s="45"/>
      <c r="U702" s="45"/>
      <c r="V702" s="45"/>
      <c r="W702" s="45"/>
      <c r="X702" s="45"/>
      <c r="Y702" s="45"/>
    </row>
    <row r="703" spans="1:25">
      <c r="A703" s="45"/>
      <c r="B703" s="44"/>
      <c r="C703" s="45"/>
      <c r="D703" s="45"/>
      <c r="E703" s="45"/>
      <c r="F703" s="45"/>
      <c r="G703" s="45"/>
      <c r="H703" s="45"/>
      <c r="I703" s="45"/>
      <c r="J703" s="45"/>
      <c r="K703" s="45"/>
      <c r="L703" s="45"/>
      <c r="M703" s="45"/>
      <c r="N703" s="45"/>
      <c r="O703" s="45"/>
      <c r="P703" s="45"/>
      <c r="Q703" s="45"/>
      <c r="R703" s="45"/>
      <c r="S703" s="45"/>
      <c r="T703" s="45"/>
      <c r="U703" s="45"/>
      <c r="V703" s="45"/>
      <c r="W703" s="45"/>
      <c r="X703" s="45"/>
      <c r="Y703" s="45"/>
    </row>
    <row r="704" spans="1:25">
      <c r="A704" s="45"/>
      <c r="B704" s="44"/>
      <c r="C704" s="45"/>
      <c r="D704" s="45"/>
      <c r="E704" s="45"/>
      <c r="F704" s="45"/>
      <c r="G704" s="45"/>
      <c r="H704" s="45"/>
      <c r="I704" s="45"/>
      <c r="J704" s="45"/>
      <c r="K704" s="45"/>
      <c r="L704" s="45"/>
      <c r="M704" s="45"/>
      <c r="N704" s="45"/>
      <c r="O704" s="45"/>
      <c r="P704" s="45"/>
      <c r="Q704" s="45"/>
      <c r="R704" s="45"/>
      <c r="S704" s="45"/>
      <c r="T704" s="45"/>
      <c r="U704" s="45"/>
      <c r="V704" s="45"/>
      <c r="W704" s="45"/>
      <c r="X704" s="45"/>
      <c r="Y704" s="45"/>
    </row>
    <row r="705" spans="1:25">
      <c r="A705" s="45"/>
      <c r="B705" s="44"/>
      <c r="C705" s="45"/>
      <c r="D705" s="45"/>
      <c r="E705" s="45"/>
      <c r="F705" s="45"/>
      <c r="G705" s="45"/>
      <c r="H705" s="45"/>
      <c r="I705" s="45"/>
      <c r="J705" s="45"/>
      <c r="K705" s="45"/>
      <c r="L705" s="45"/>
      <c r="M705" s="45"/>
      <c r="N705" s="45"/>
      <c r="O705" s="45"/>
      <c r="P705" s="45"/>
      <c r="Q705" s="45"/>
      <c r="R705" s="45"/>
      <c r="S705" s="45"/>
      <c r="T705" s="45"/>
      <c r="U705" s="45"/>
      <c r="V705" s="45"/>
      <c r="W705" s="45"/>
      <c r="X705" s="45"/>
      <c r="Y705" s="45"/>
    </row>
    <row r="706" spans="1:25">
      <c r="A706" s="45"/>
      <c r="B706" s="44"/>
      <c r="C706" s="45"/>
      <c r="D706" s="45"/>
      <c r="E706" s="45"/>
      <c r="F706" s="45"/>
      <c r="G706" s="45"/>
      <c r="H706" s="45"/>
      <c r="I706" s="45"/>
      <c r="J706" s="45"/>
      <c r="K706" s="45"/>
      <c r="L706" s="45"/>
      <c r="M706" s="45"/>
      <c r="N706" s="45"/>
      <c r="O706" s="45"/>
      <c r="P706" s="45"/>
      <c r="Q706" s="45"/>
      <c r="R706" s="45"/>
      <c r="S706" s="45"/>
      <c r="T706" s="45"/>
      <c r="U706" s="45"/>
      <c r="V706" s="45"/>
      <c r="W706" s="45"/>
      <c r="X706" s="45"/>
      <c r="Y706" s="45"/>
    </row>
    <row r="707" spans="1:25">
      <c r="A707" s="45"/>
      <c r="B707" s="44"/>
      <c r="C707" s="45"/>
      <c r="D707" s="45"/>
      <c r="E707" s="45"/>
      <c r="F707" s="45"/>
      <c r="G707" s="45"/>
      <c r="H707" s="45"/>
      <c r="I707" s="45"/>
      <c r="J707" s="45"/>
      <c r="K707" s="45"/>
      <c r="L707" s="45"/>
      <c r="M707" s="45"/>
      <c r="N707" s="45"/>
      <c r="O707" s="45"/>
      <c r="P707" s="45"/>
      <c r="Q707" s="45"/>
      <c r="R707" s="45"/>
      <c r="S707" s="45"/>
      <c r="T707" s="45"/>
      <c r="U707" s="45"/>
      <c r="V707" s="45"/>
      <c r="W707" s="45"/>
      <c r="X707" s="45"/>
      <c r="Y707" s="45"/>
    </row>
    <row r="708" spans="1:25">
      <c r="A708" s="45"/>
      <c r="B708" s="44"/>
      <c r="C708" s="45"/>
      <c r="D708" s="45"/>
      <c r="E708" s="45"/>
      <c r="F708" s="45"/>
      <c r="G708" s="45"/>
      <c r="H708" s="45"/>
      <c r="I708" s="45"/>
      <c r="J708" s="45"/>
      <c r="K708" s="45"/>
      <c r="L708" s="45"/>
      <c r="M708" s="45"/>
      <c r="N708" s="45"/>
      <c r="O708" s="45"/>
      <c r="P708" s="45"/>
      <c r="Q708" s="45"/>
      <c r="R708" s="45"/>
      <c r="S708" s="45"/>
      <c r="T708" s="45"/>
      <c r="U708" s="45"/>
      <c r="V708" s="45"/>
      <c r="W708" s="45"/>
      <c r="X708" s="45"/>
      <c r="Y708" s="45"/>
    </row>
    <row r="709" spans="1:25">
      <c r="A709" s="45"/>
      <c r="B709" s="44"/>
      <c r="C709" s="45"/>
      <c r="D709" s="45"/>
      <c r="E709" s="45"/>
      <c r="F709" s="45"/>
      <c r="G709" s="45"/>
      <c r="H709" s="45"/>
      <c r="I709" s="45"/>
      <c r="J709" s="45"/>
      <c r="K709" s="45"/>
      <c r="L709" s="45"/>
      <c r="M709" s="45"/>
      <c r="N709" s="45"/>
      <c r="O709" s="45"/>
      <c r="P709" s="45"/>
      <c r="Q709" s="45"/>
      <c r="R709" s="45"/>
      <c r="S709" s="45"/>
      <c r="T709" s="45"/>
      <c r="U709" s="45"/>
      <c r="V709" s="45"/>
      <c r="W709" s="45"/>
      <c r="X709" s="45"/>
      <c r="Y709" s="45"/>
    </row>
    <row r="710" spans="1:25">
      <c r="A710" s="45"/>
      <c r="B710" s="44"/>
      <c r="C710" s="45"/>
      <c r="D710" s="45"/>
      <c r="E710" s="45"/>
      <c r="F710" s="45"/>
      <c r="G710" s="45"/>
      <c r="H710" s="45"/>
      <c r="I710" s="45"/>
      <c r="J710" s="45"/>
      <c r="K710" s="45"/>
      <c r="L710" s="45"/>
      <c r="M710" s="45"/>
      <c r="N710" s="45"/>
      <c r="O710" s="45"/>
      <c r="P710" s="45"/>
      <c r="Q710" s="45"/>
      <c r="R710" s="45"/>
      <c r="S710" s="45"/>
      <c r="T710" s="45"/>
      <c r="U710" s="45"/>
      <c r="V710" s="45"/>
      <c r="W710" s="45"/>
      <c r="X710" s="45"/>
      <c r="Y710" s="45"/>
    </row>
    <row r="711" spans="1:25">
      <c r="A711" s="45"/>
      <c r="B711" s="44"/>
      <c r="C711" s="45"/>
      <c r="D711" s="45"/>
      <c r="E711" s="45"/>
      <c r="F711" s="45"/>
      <c r="G711" s="45"/>
      <c r="H711" s="45"/>
      <c r="I711" s="45"/>
      <c r="J711" s="45"/>
      <c r="K711" s="45"/>
      <c r="L711" s="45"/>
      <c r="M711" s="45"/>
      <c r="N711" s="45"/>
      <c r="O711" s="45"/>
      <c r="P711" s="45"/>
      <c r="Q711" s="45"/>
      <c r="R711" s="45"/>
      <c r="S711" s="45"/>
      <c r="T711" s="45"/>
      <c r="U711" s="45"/>
      <c r="V711" s="45"/>
      <c r="W711" s="45"/>
      <c r="X711" s="45"/>
      <c r="Y711" s="45"/>
    </row>
    <row r="712" spans="1:25">
      <c r="A712" s="45"/>
      <c r="B712" s="44"/>
      <c r="C712" s="45"/>
      <c r="D712" s="45"/>
      <c r="E712" s="45"/>
      <c r="F712" s="45"/>
      <c r="G712" s="45"/>
      <c r="H712" s="45"/>
      <c r="I712" s="45"/>
      <c r="J712" s="45"/>
      <c r="K712" s="45"/>
      <c r="L712" s="45"/>
      <c r="M712" s="45"/>
      <c r="N712" s="45"/>
      <c r="O712" s="45"/>
      <c r="P712" s="45"/>
      <c r="Q712" s="45"/>
      <c r="R712" s="45"/>
      <c r="S712" s="45"/>
      <c r="T712" s="45"/>
      <c r="U712" s="45"/>
      <c r="V712" s="45"/>
      <c r="W712" s="45"/>
      <c r="X712" s="45"/>
      <c r="Y712" s="45"/>
    </row>
    <row r="713" spans="1:25">
      <c r="A713" s="45"/>
      <c r="B713" s="44"/>
      <c r="C713" s="45"/>
      <c r="D713" s="45"/>
      <c r="E713" s="45"/>
      <c r="F713" s="45"/>
      <c r="G713" s="45"/>
      <c r="H713" s="45"/>
      <c r="I713" s="45"/>
      <c r="J713" s="45"/>
      <c r="K713" s="45"/>
      <c r="L713" s="45"/>
      <c r="M713" s="45"/>
      <c r="N713" s="45"/>
      <c r="O713" s="45"/>
      <c r="P713" s="45"/>
      <c r="Q713" s="45"/>
      <c r="R713" s="45"/>
      <c r="S713" s="45"/>
      <c r="T713" s="45"/>
      <c r="U713" s="45"/>
      <c r="V713" s="45"/>
      <c r="W713" s="45"/>
      <c r="X713" s="45"/>
      <c r="Y713" s="45"/>
    </row>
    <row r="714" spans="1:25">
      <c r="A714" s="45"/>
      <c r="B714" s="44"/>
      <c r="C714" s="45"/>
      <c r="D714" s="45"/>
      <c r="E714" s="45"/>
      <c r="F714" s="45"/>
      <c r="G714" s="45"/>
      <c r="H714" s="45"/>
      <c r="I714" s="45"/>
      <c r="J714" s="45"/>
      <c r="K714" s="45"/>
      <c r="L714" s="45"/>
      <c r="M714" s="45"/>
      <c r="N714" s="45"/>
      <c r="O714" s="45"/>
      <c r="P714" s="45"/>
      <c r="Q714" s="45"/>
      <c r="R714" s="45"/>
      <c r="S714" s="45"/>
      <c r="T714" s="45"/>
      <c r="U714" s="45"/>
      <c r="V714" s="45"/>
      <c r="W714" s="45"/>
      <c r="X714" s="45"/>
      <c r="Y714" s="45"/>
    </row>
    <row r="715" spans="1:25">
      <c r="A715" s="45"/>
      <c r="B715" s="44"/>
      <c r="C715" s="45"/>
      <c r="D715" s="45"/>
      <c r="E715" s="45"/>
      <c r="F715" s="45"/>
      <c r="G715" s="45"/>
      <c r="H715" s="45"/>
      <c r="I715" s="45"/>
      <c r="J715" s="45"/>
      <c r="K715" s="45"/>
      <c r="L715" s="45"/>
      <c r="M715" s="45"/>
      <c r="N715" s="45"/>
      <c r="O715" s="45"/>
      <c r="P715" s="45"/>
      <c r="Q715" s="45"/>
      <c r="R715" s="45"/>
      <c r="S715" s="45"/>
      <c r="T715" s="45"/>
      <c r="U715" s="45"/>
      <c r="V715" s="45"/>
      <c r="W715" s="45"/>
      <c r="X715" s="45"/>
      <c r="Y715" s="45"/>
    </row>
    <row r="716" spans="1:25">
      <c r="A716" s="45"/>
      <c r="B716" s="44"/>
      <c r="C716" s="45"/>
      <c r="D716" s="45"/>
      <c r="E716" s="45"/>
      <c r="F716" s="45"/>
      <c r="G716" s="45"/>
      <c r="H716" s="45"/>
      <c r="I716" s="45"/>
      <c r="J716" s="45"/>
      <c r="K716" s="45"/>
      <c r="L716" s="45"/>
      <c r="M716" s="45"/>
      <c r="N716" s="45"/>
      <c r="O716" s="45"/>
      <c r="P716" s="45"/>
      <c r="Q716" s="45"/>
      <c r="R716" s="45"/>
      <c r="S716" s="45"/>
      <c r="T716" s="45"/>
      <c r="U716" s="45"/>
      <c r="V716" s="45"/>
      <c r="W716" s="45"/>
      <c r="X716" s="45"/>
      <c r="Y716" s="45"/>
    </row>
    <row r="717" spans="1:25">
      <c r="A717" s="45"/>
      <c r="B717" s="44"/>
      <c r="C717" s="45"/>
      <c r="D717" s="45"/>
      <c r="E717" s="45"/>
      <c r="F717" s="45"/>
      <c r="G717" s="45"/>
      <c r="H717" s="45"/>
      <c r="I717" s="45"/>
      <c r="J717" s="45"/>
      <c r="K717" s="45"/>
      <c r="L717" s="45"/>
      <c r="M717" s="45"/>
      <c r="N717" s="45"/>
      <c r="O717" s="45"/>
      <c r="P717" s="45"/>
      <c r="Q717" s="45"/>
      <c r="R717" s="45"/>
      <c r="S717" s="45"/>
      <c r="T717" s="45"/>
      <c r="U717" s="45"/>
      <c r="V717" s="45"/>
      <c r="W717" s="45"/>
      <c r="X717" s="45"/>
      <c r="Y717" s="45"/>
    </row>
    <row r="718" spans="1:25">
      <c r="A718" s="45"/>
      <c r="B718" s="44"/>
      <c r="C718" s="45"/>
      <c r="D718" s="45"/>
      <c r="E718" s="45"/>
      <c r="F718" s="45"/>
      <c r="G718" s="45"/>
      <c r="H718" s="45"/>
      <c r="I718" s="45"/>
      <c r="J718" s="45"/>
      <c r="K718" s="45"/>
      <c r="L718" s="45"/>
      <c r="M718" s="45"/>
      <c r="N718" s="45"/>
      <c r="O718" s="45"/>
      <c r="P718" s="45"/>
      <c r="Q718" s="45"/>
      <c r="R718" s="45"/>
      <c r="S718" s="45"/>
      <c r="T718" s="45"/>
      <c r="U718" s="45"/>
      <c r="V718" s="45"/>
      <c r="W718" s="45"/>
      <c r="X718" s="45"/>
      <c r="Y718" s="45"/>
    </row>
    <row r="719" spans="1:25">
      <c r="A719" s="45"/>
      <c r="B719" s="44"/>
      <c r="C719" s="45"/>
      <c r="D719" s="45"/>
      <c r="E719" s="45"/>
      <c r="F719" s="45"/>
      <c r="G719" s="45"/>
      <c r="H719" s="45"/>
      <c r="I719" s="45"/>
      <c r="J719" s="45"/>
      <c r="K719" s="45"/>
      <c r="L719" s="45"/>
      <c r="M719" s="45"/>
      <c r="N719" s="45"/>
      <c r="O719" s="45"/>
      <c r="P719" s="45"/>
      <c r="Q719" s="45"/>
      <c r="R719" s="45"/>
      <c r="S719" s="45"/>
      <c r="T719" s="45"/>
      <c r="U719" s="45"/>
      <c r="V719" s="45"/>
      <c r="W719" s="45"/>
      <c r="X719" s="45"/>
      <c r="Y719" s="45"/>
    </row>
    <row r="720" spans="1:25">
      <c r="A720" s="45"/>
      <c r="B720" s="44"/>
      <c r="C720" s="45"/>
      <c r="D720" s="45"/>
      <c r="E720" s="45"/>
      <c r="F720" s="45"/>
      <c r="G720" s="45"/>
      <c r="H720" s="45"/>
      <c r="I720" s="45"/>
      <c r="J720" s="45"/>
      <c r="K720" s="45"/>
      <c r="L720" s="45"/>
      <c r="M720" s="45"/>
      <c r="N720" s="45"/>
      <c r="O720" s="45"/>
      <c r="P720" s="45"/>
      <c r="Q720" s="45"/>
      <c r="R720" s="45"/>
      <c r="S720" s="45"/>
      <c r="T720" s="45"/>
      <c r="U720" s="45"/>
      <c r="V720" s="45"/>
      <c r="W720" s="45"/>
      <c r="X720" s="45"/>
      <c r="Y720" s="45"/>
    </row>
    <row r="721" spans="1:25">
      <c r="A721" s="45"/>
      <c r="B721" s="44"/>
      <c r="C721" s="45"/>
      <c r="D721" s="45"/>
      <c r="E721" s="45"/>
      <c r="F721" s="45"/>
      <c r="G721" s="45"/>
      <c r="H721" s="45"/>
      <c r="I721" s="45"/>
      <c r="J721" s="45"/>
      <c r="K721" s="45"/>
      <c r="L721" s="45"/>
      <c r="M721" s="45"/>
      <c r="N721" s="45"/>
      <c r="O721" s="45"/>
      <c r="P721" s="45"/>
      <c r="Q721" s="45"/>
      <c r="R721" s="45"/>
      <c r="S721" s="45"/>
      <c r="T721" s="45"/>
      <c r="U721" s="45"/>
      <c r="V721" s="45"/>
      <c r="W721" s="45"/>
      <c r="X721" s="45"/>
      <c r="Y721" s="45"/>
    </row>
    <row r="722" spans="1:25">
      <c r="A722" s="45"/>
      <c r="B722" s="44"/>
      <c r="C722" s="45"/>
      <c r="D722" s="45"/>
      <c r="E722" s="45"/>
      <c r="F722" s="45"/>
      <c r="G722" s="45"/>
      <c r="H722" s="45"/>
      <c r="I722" s="45"/>
      <c r="J722" s="45"/>
      <c r="K722" s="45"/>
      <c r="L722" s="45"/>
      <c r="M722" s="45"/>
      <c r="N722" s="45"/>
      <c r="O722" s="45"/>
      <c r="P722" s="45"/>
      <c r="Q722" s="45"/>
      <c r="R722" s="45"/>
      <c r="S722" s="45"/>
      <c r="T722" s="45"/>
      <c r="U722" s="45"/>
      <c r="V722" s="45"/>
      <c r="W722" s="45"/>
      <c r="X722" s="45"/>
      <c r="Y722" s="45"/>
    </row>
    <row r="723" spans="1:25">
      <c r="A723" s="45"/>
      <c r="B723" s="44"/>
      <c r="C723" s="45"/>
      <c r="D723" s="45"/>
      <c r="E723" s="45"/>
      <c r="F723" s="45"/>
      <c r="G723" s="45"/>
      <c r="H723" s="45"/>
      <c r="I723" s="45"/>
      <c r="J723" s="45"/>
      <c r="K723" s="45"/>
      <c r="L723" s="45"/>
      <c r="M723" s="45"/>
      <c r="N723" s="45"/>
      <c r="O723" s="45"/>
      <c r="P723" s="45"/>
      <c r="Q723" s="45"/>
      <c r="R723" s="45"/>
      <c r="S723" s="45"/>
      <c r="T723" s="45"/>
      <c r="U723" s="45"/>
      <c r="V723" s="45"/>
      <c r="W723" s="45"/>
      <c r="X723" s="45"/>
      <c r="Y723" s="45"/>
    </row>
    <row r="724" spans="1:25">
      <c r="A724" s="45"/>
      <c r="B724" s="44"/>
      <c r="C724" s="45"/>
      <c r="D724" s="45"/>
      <c r="E724" s="45"/>
      <c r="F724" s="45"/>
      <c r="G724" s="45"/>
      <c r="H724" s="45"/>
      <c r="I724" s="45"/>
      <c r="J724" s="45"/>
      <c r="K724" s="45"/>
      <c r="L724" s="45"/>
      <c r="M724" s="45"/>
      <c r="N724" s="45"/>
      <c r="O724" s="45"/>
      <c r="P724" s="45"/>
      <c r="Q724" s="45"/>
      <c r="R724" s="45"/>
      <c r="S724" s="45"/>
      <c r="T724" s="45"/>
      <c r="U724" s="45"/>
      <c r="V724" s="45"/>
      <c r="W724" s="45"/>
      <c r="X724" s="45"/>
      <c r="Y724" s="45"/>
    </row>
    <row r="725" spans="1:25">
      <c r="A725" s="45"/>
      <c r="B725" s="44"/>
      <c r="C725" s="45"/>
      <c r="D725" s="45"/>
      <c r="E725" s="45"/>
      <c r="F725" s="45"/>
      <c r="G725" s="45"/>
      <c r="H725" s="45"/>
      <c r="I725" s="45"/>
      <c r="J725" s="45"/>
      <c r="K725" s="45"/>
      <c r="L725" s="45"/>
      <c r="M725" s="45"/>
      <c r="N725" s="45"/>
      <c r="O725" s="45"/>
      <c r="P725" s="45"/>
      <c r="Q725" s="45"/>
      <c r="R725" s="45"/>
      <c r="S725" s="45"/>
      <c r="T725" s="45"/>
      <c r="U725" s="45"/>
      <c r="V725" s="45"/>
      <c r="W725" s="45"/>
      <c r="X725" s="45"/>
      <c r="Y725" s="45"/>
    </row>
    <row r="726" spans="1:25">
      <c r="A726" s="45"/>
      <c r="B726" s="44"/>
      <c r="C726" s="45"/>
      <c r="D726" s="45"/>
      <c r="E726" s="45"/>
      <c r="F726" s="45"/>
      <c r="G726" s="45"/>
      <c r="H726" s="45"/>
      <c r="I726" s="45"/>
      <c r="J726" s="45"/>
      <c r="K726" s="45"/>
      <c r="L726" s="45"/>
      <c r="M726" s="45"/>
      <c r="N726" s="45"/>
      <c r="O726" s="45"/>
      <c r="P726" s="45"/>
      <c r="Q726" s="45"/>
      <c r="R726" s="45"/>
      <c r="S726" s="45"/>
      <c r="T726" s="45"/>
      <c r="U726" s="45"/>
      <c r="V726" s="45"/>
      <c r="W726" s="45"/>
      <c r="X726" s="45"/>
      <c r="Y726" s="45"/>
    </row>
    <row r="727" spans="1:25">
      <c r="A727" s="45"/>
      <c r="B727" s="44"/>
      <c r="C727" s="45"/>
      <c r="D727" s="45"/>
      <c r="E727" s="45"/>
      <c r="F727" s="45"/>
      <c r="G727" s="45"/>
      <c r="H727" s="45"/>
      <c r="I727" s="45"/>
      <c r="J727" s="45"/>
      <c r="K727" s="45"/>
      <c r="L727" s="45"/>
      <c r="M727" s="45"/>
      <c r="N727" s="45"/>
      <c r="O727" s="45"/>
      <c r="P727" s="45"/>
      <c r="Q727" s="45"/>
      <c r="R727" s="45"/>
      <c r="S727" s="45"/>
      <c r="T727" s="45"/>
      <c r="U727" s="45"/>
      <c r="V727" s="45"/>
      <c r="W727" s="45"/>
      <c r="X727" s="45"/>
      <c r="Y727" s="45"/>
    </row>
    <row r="728" spans="1:25">
      <c r="A728" s="45"/>
      <c r="B728" s="44"/>
      <c r="C728" s="45"/>
      <c r="D728" s="45"/>
      <c r="E728" s="45"/>
      <c r="F728" s="45"/>
      <c r="G728" s="45"/>
      <c r="H728" s="45"/>
      <c r="I728" s="45"/>
      <c r="J728" s="45"/>
      <c r="K728" s="45"/>
      <c r="L728" s="45"/>
      <c r="M728" s="45"/>
      <c r="N728" s="45"/>
      <c r="O728" s="45"/>
      <c r="P728" s="45"/>
      <c r="Q728" s="45"/>
      <c r="R728" s="45"/>
      <c r="S728" s="45"/>
      <c r="T728" s="45"/>
      <c r="U728" s="45"/>
      <c r="V728" s="45"/>
      <c r="W728" s="45"/>
      <c r="X728" s="45"/>
      <c r="Y728" s="45"/>
    </row>
    <row r="729" spans="1:25">
      <c r="A729" s="45"/>
      <c r="B729" s="44"/>
      <c r="C729" s="45"/>
      <c r="D729" s="45"/>
      <c r="E729" s="45"/>
      <c r="F729" s="45"/>
      <c r="G729" s="45"/>
      <c r="H729" s="45"/>
      <c r="I729" s="45"/>
      <c r="J729" s="45"/>
      <c r="K729" s="45"/>
      <c r="L729" s="45"/>
      <c r="M729" s="45"/>
      <c r="N729" s="45"/>
      <c r="O729" s="45"/>
      <c r="P729" s="45"/>
      <c r="Q729" s="45"/>
      <c r="R729" s="45"/>
      <c r="S729" s="45"/>
      <c r="T729" s="45"/>
      <c r="U729" s="45"/>
      <c r="V729" s="45"/>
      <c r="W729" s="45"/>
      <c r="X729" s="45"/>
      <c r="Y729" s="45"/>
    </row>
    <row r="730" spans="1:25">
      <c r="A730" s="45"/>
      <c r="B730" s="44"/>
      <c r="C730" s="45"/>
      <c r="D730" s="45"/>
      <c r="E730" s="45"/>
      <c r="F730" s="45"/>
      <c r="G730" s="45"/>
      <c r="H730" s="45"/>
      <c r="I730" s="45"/>
      <c r="J730" s="45"/>
      <c r="K730" s="45"/>
      <c r="L730" s="45"/>
      <c r="M730" s="45"/>
      <c r="N730" s="45"/>
      <c r="O730" s="45"/>
      <c r="P730" s="45"/>
      <c r="Q730" s="45"/>
      <c r="R730" s="45"/>
      <c r="S730" s="45"/>
      <c r="T730" s="45"/>
      <c r="U730" s="45"/>
      <c r="V730" s="45"/>
      <c r="W730" s="45"/>
      <c r="X730" s="45"/>
      <c r="Y730" s="45"/>
    </row>
    <row r="731" spans="1:25">
      <c r="A731" s="45"/>
      <c r="B731" s="44"/>
      <c r="C731" s="45"/>
      <c r="D731" s="45"/>
      <c r="E731" s="45"/>
      <c r="F731" s="45"/>
      <c r="G731" s="45"/>
      <c r="H731" s="45"/>
      <c r="I731" s="45"/>
      <c r="J731" s="45"/>
      <c r="K731" s="45"/>
      <c r="L731" s="45"/>
      <c r="M731" s="45"/>
      <c r="N731" s="45"/>
      <c r="O731" s="45"/>
      <c r="P731" s="45"/>
      <c r="Q731" s="45"/>
      <c r="R731" s="45"/>
      <c r="S731" s="45"/>
      <c r="T731" s="45"/>
      <c r="U731" s="45"/>
      <c r="V731" s="45"/>
      <c r="W731" s="45"/>
      <c r="X731" s="45"/>
      <c r="Y731" s="45"/>
    </row>
    <row r="732" spans="1:25">
      <c r="A732" s="45"/>
      <c r="B732" s="44"/>
      <c r="C732" s="45"/>
      <c r="D732" s="45"/>
      <c r="E732" s="45"/>
      <c r="F732" s="45"/>
      <c r="G732" s="45"/>
      <c r="H732" s="45"/>
      <c r="I732" s="45"/>
      <c r="J732" s="45"/>
      <c r="K732" s="45"/>
      <c r="L732" s="45"/>
      <c r="M732" s="45"/>
      <c r="N732" s="45"/>
      <c r="O732" s="45"/>
      <c r="P732" s="45"/>
      <c r="Q732" s="45"/>
      <c r="R732" s="45"/>
      <c r="S732" s="45"/>
      <c r="T732" s="45"/>
      <c r="U732" s="45"/>
      <c r="V732" s="45"/>
      <c r="W732" s="45"/>
      <c r="X732" s="45"/>
      <c r="Y732" s="45"/>
    </row>
    <row r="733" spans="1:25">
      <c r="A733" s="45"/>
      <c r="B733" s="44"/>
      <c r="C733" s="45"/>
      <c r="D733" s="45"/>
      <c r="E733" s="45"/>
      <c r="F733" s="45"/>
      <c r="G733" s="45"/>
      <c r="H733" s="45"/>
      <c r="I733" s="45"/>
      <c r="J733" s="45"/>
      <c r="K733" s="45"/>
      <c r="L733" s="45"/>
      <c r="M733" s="45"/>
      <c r="N733" s="45"/>
      <c r="O733" s="45"/>
      <c r="P733" s="45"/>
      <c r="Q733" s="45"/>
      <c r="R733" s="45"/>
      <c r="S733" s="45"/>
      <c r="T733" s="45"/>
      <c r="U733" s="45"/>
      <c r="V733" s="45"/>
      <c r="W733" s="45"/>
      <c r="X733" s="45"/>
      <c r="Y733" s="45"/>
    </row>
    <row r="734" spans="1:25">
      <c r="A734" s="45"/>
      <c r="B734" s="44"/>
      <c r="C734" s="45"/>
      <c r="D734" s="45"/>
      <c r="E734" s="45"/>
      <c r="F734" s="45"/>
      <c r="G734" s="45"/>
      <c r="H734" s="45"/>
      <c r="I734" s="45"/>
      <c r="J734" s="45"/>
      <c r="K734" s="45"/>
      <c r="L734" s="45"/>
      <c r="M734" s="45"/>
      <c r="N734" s="45"/>
      <c r="O734" s="45"/>
      <c r="P734" s="45"/>
      <c r="Q734" s="45"/>
      <c r="R734" s="45"/>
      <c r="S734" s="45"/>
      <c r="T734" s="45"/>
      <c r="U734" s="45"/>
      <c r="V734" s="45"/>
      <c r="W734" s="45"/>
      <c r="X734" s="45"/>
      <c r="Y734" s="45"/>
    </row>
    <row r="735" spans="1:25">
      <c r="A735" s="45"/>
      <c r="B735" s="44"/>
      <c r="C735" s="45"/>
      <c r="D735" s="45"/>
      <c r="E735" s="45"/>
      <c r="F735" s="45"/>
      <c r="G735" s="45"/>
      <c r="H735" s="45"/>
      <c r="I735" s="45"/>
      <c r="J735" s="45"/>
      <c r="K735" s="45"/>
      <c r="L735" s="45"/>
      <c r="M735" s="45"/>
      <c r="N735" s="45"/>
      <c r="O735" s="45"/>
      <c r="P735" s="45"/>
      <c r="Q735" s="45"/>
      <c r="R735" s="45"/>
      <c r="S735" s="45"/>
      <c r="T735" s="45"/>
      <c r="U735" s="45"/>
      <c r="V735" s="45"/>
      <c r="W735" s="45"/>
      <c r="X735" s="45"/>
      <c r="Y735" s="45"/>
    </row>
    <row r="736" spans="1:25">
      <c r="A736" s="45"/>
      <c r="B736" s="44"/>
      <c r="C736" s="45"/>
      <c r="D736" s="45"/>
      <c r="E736" s="45"/>
      <c r="F736" s="45"/>
      <c r="G736" s="45"/>
      <c r="H736" s="45"/>
      <c r="I736" s="45"/>
      <c r="J736" s="45"/>
      <c r="K736" s="45"/>
      <c r="L736" s="45"/>
      <c r="M736" s="45"/>
      <c r="N736" s="45"/>
      <c r="O736" s="45"/>
      <c r="P736" s="45"/>
      <c r="Q736" s="45"/>
      <c r="R736" s="45"/>
      <c r="S736" s="45"/>
      <c r="T736" s="45"/>
      <c r="U736" s="45"/>
      <c r="V736" s="45"/>
      <c r="W736" s="45"/>
      <c r="X736" s="45"/>
      <c r="Y736" s="45"/>
    </row>
    <row r="737" spans="1:25">
      <c r="A737" s="45"/>
      <c r="B737" s="44"/>
      <c r="C737" s="45"/>
      <c r="D737" s="45"/>
      <c r="E737" s="45"/>
      <c r="F737" s="45"/>
      <c r="G737" s="45"/>
      <c r="H737" s="45"/>
      <c r="I737" s="45"/>
      <c r="J737" s="45"/>
      <c r="K737" s="45"/>
      <c r="L737" s="45"/>
      <c r="M737" s="45"/>
      <c r="N737" s="45"/>
      <c r="O737" s="45"/>
      <c r="P737" s="45"/>
      <c r="Q737" s="45"/>
      <c r="R737" s="45"/>
      <c r="S737" s="45"/>
      <c r="T737" s="45"/>
      <c r="U737" s="45"/>
      <c r="V737" s="45"/>
      <c r="W737" s="45"/>
      <c r="X737" s="45"/>
      <c r="Y737" s="45"/>
    </row>
    <row r="738" spans="1:25">
      <c r="A738" s="45"/>
      <c r="B738" s="44"/>
      <c r="C738" s="45"/>
      <c r="D738" s="45"/>
      <c r="E738" s="45"/>
      <c r="F738" s="45"/>
      <c r="G738" s="45"/>
      <c r="H738" s="45"/>
      <c r="I738" s="45"/>
      <c r="J738" s="45"/>
      <c r="K738" s="45"/>
      <c r="L738" s="45"/>
      <c r="M738" s="45"/>
      <c r="N738" s="45"/>
      <c r="O738" s="45"/>
      <c r="P738" s="45"/>
      <c r="Q738" s="45"/>
      <c r="R738" s="45"/>
      <c r="S738" s="45"/>
      <c r="T738" s="45"/>
      <c r="U738" s="45"/>
      <c r="V738" s="45"/>
      <c r="W738" s="45"/>
      <c r="X738" s="45"/>
      <c r="Y738" s="45"/>
    </row>
    <row r="739" spans="1:25">
      <c r="A739" s="45"/>
      <c r="B739" s="44"/>
      <c r="C739" s="45"/>
      <c r="D739" s="45"/>
      <c r="E739" s="45"/>
      <c r="F739" s="45"/>
      <c r="G739" s="45"/>
      <c r="H739" s="45"/>
      <c r="I739" s="45"/>
      <c r="J739" s="45"/>
      <c r="K739" s="45"/>
      <c r="L739" s="45"/>
      <c r="M739" s="45"/>
      <c r="N739" s="45"/>
      <c r="O739" s="45"/>
      <c r="P739" s="45"/>
      <c r="Q739" s="45"/>
      <c r="R739" s="45"/>
      <c r="S739" s="45"/>
      <c r="T739" s="45"/>
      <c r="U739" s="45"/>
      <c r="V739" s="45"/>
      <c r="W739" s="45"/>
      <c r="X739" s="45"/>
      <c r="Y739" s="45"/>
    </row>
    <row r="740" spans="1:25">
      <c r="A740" s="45"/>
      <c r="B740" s="44"/>
      <c r="C740" s="45"/>
      <c r="D740" s="45"/>
      <c r="E740" s="45"/>
      <c r="F740" s="45"/>
      <c r="G740" s="45"/>
      <c r="H740" s="45"/>
      <c r="I740" s="45"/>
      <c r="J740" s="45"/>
      <c r="K740" s="45"/>
      <c r="L740" s="45"/>
      <c r="M740" s="45"/>
      <c r="N740" s="45"/>
      <c r="O740" s="45"/>
      <c r="P740" s="45"/>
      <c r="Q740" s="45"/>
      <c r="R740" s="45"/>
      <c r="S740" s="45"/>
      <c r="T740" s="45"/>
      <c r="U740" s="45"/>
      <c r="V740" s="45"/>
      <c r="W740" s="45"/>
      <c r="X740" s="45"/>
      <c r="Y740" s="45"/>
    </row>
    <row r="741" spans="1:25">
      <c r="A741" s="45"/>
      <c r="B741" s="44"/>
      <c r="C741" s="45"/>
      <c r="D741" s="45"/>
      <c r="E741" s="45"/>
      <c r="F741" s="45"/>
      <c r="G741" s="45"/>
      <c r="H741" s="45"/>
      <c r="I741" s="45"/>
      <c r="J741" s="45"/>
      <c r="K741" s="45"/>
      <c r="L741" s="45"/>
      <c r="M741" s="45"/>
      <c r="N741" s="45"/>
      <c r="O741" s="45"/>
      <c r="P741" s="45"/>
      <c r="Q741" s="45"/>
      <c r="R741" s="45"/>
      <c r="S741" s="45"/>
      <c r="T741" s="45"/>
      <c r="U741" s="45"/>
      <c r="V741" s="45"/>
      <c r="W741" s="45"/>
      <c r="X741" s="45"/>
      <c r="Y741" s="45"/>
    </row>
    <row r="742" spans="1:25">
      <c r="A742" s="45"/>
      <c r="B742" s="44"/>
      <c r="C742" s="45"/>
      <c r="D742" s="45"/>
      <c r="E742" s="45"/>
      <c r="F742" s="45"/>
      <c r="G742" s="45"/>
      <c r="H742" s="45"/>
      <c r="I742" s="45"/>
      <c r="J742" s="45"/>
      <c r="K742" s="45"/>
      <c r="L742" s="45"/>
      <c r="M742" s="45"/>
      <c r="N742" s="45"/>
      <c r="O742" s="45"/>
      <c r="P742" s="45"/>
      <c r="Q742" s="45"/>
      <c r="R742" s="45"/>
      <c r="S742" s="45"/>
      <c r="T742" s="45"/>
      <c r="U742" s="45"/>
      <c r="V742" s="45"/>
      <c r="W742" s="45"/>
      <c r="X742" s="45"/>
      <c r="Y742" s="45"/>
    </row>
    <row r="743" spans="1:25">
      <c r="A743" s="45"/>
      <c r="B743" s="44"/>
      <c r="C743" s="45"/>
      <c r="D743" s="45"/>
      <c r="E743" s="45"/>
      <c r="F743" s="45"/>
      <c r="G743" s="45"/>
      <c r="H743" s="45"/>
      <c r="I743" s="45"/>
      <c r="J743" s="45"/>
      <c r="K743" s="45"/>
      <c r="L743" s="45"/>
      <c r="M743" s="45"/>
      <c r="N743" s="45"/>
      <c r="O743" s="45"/>
      <c r="P743" s="45"/>
      <c r="Q743" s="45"/>
      <c r="R743" s="45"/>
      <c r="S743" s="45"/>
      <c r="T743" s="45"/>
      <c r="U743" s="45"/>
      <c r="V743" s="45"/>
      <c r="W743" s="45"/>
      <c r="X743" s="45"/>
      <c r="Y743" s="45"/>
    </row>
    <row r="744" spans="1:25">
      <c r="A744" s="45"/>
      <c r="B744" s="44"/>
      <c r="C744" s="45"/>
      <c r="D744" s="45"/>
      <c r="E744" s="45"/>
      <c r="F744" s="45"/>
      <c r="G744" s="45"/>
      <c r="H744" s="45"/>
      <c r="I744" s="45"/>
      <c r="J744" s="45"/>
      <c r="K744" s="45"/>
      <c r="L744" s="45"/>
      <c r="M744" s="45"/>
      <c r="N744" s="45"/>
      <c r="O744" s="45"/>
      <c r="P744" s="45"/>
      <c r="Q744" s="45"/>
      <c r="R744" s="45"/>
      <c r="S744" s="45"/>
      <c r="T744" s="45"/>
      <c r="U744" s="45"/>
      <c r="V744" s="45"/>
      <c r="W744" s="45"/>
      <c r="X744" s="45"/>
      <c r="Y744" s="45"/>
    </row>
    <row r="745" spans="1:25">
      <c r="A745" s="45"/>
      <c r="B745" s="44"/>
      <c r="C745" s="45"/>
      <c r="D745" s="45"/>
      <c r="E745" s="45"/>
      <c r="F745" s="45"/>
      <c r="G745" s="45"/>
      <c r="H745" s="45"/>
      <c r="I745" s="45"/>
      <c r="J745" s="45"/>
      <c r="K745" s="45"/>
      <c r="L745" s="45"/>
      <c r="M745" s="45"/>
      <c r="N745" s="45"/>
      <c r="O745" s="45"/>
      <c r="P745" s="45"/>
      <c r="Q745" s="45"/>
      <c r="R745" s="45"/>
      <c r="S745" s="45"/>
      <c r="T745" s="45"/>
      <c r="U745" s="45"/>
      <c r="V745" s="45"/>
      <c r="W745" s="45"/>
      <c r="X745" s="45"/>
      <c r="Y745" s="45"/>
    </row>
    <row r="746" spans="1:25">
      <c r="A746" s="45"/>
      <c r="B746" s="44"/>
      <c r="C746" s="45"/>
      <c r="D746" s="45"/>
      <c r="E746" s="45"/>
      <c r="F746" s="45"/>
      <c r="G746" s="45"/>
      <c r="H746" s="45"/>
      <c r="I746" s="45"/>
      <c r="J746" s="45"/>
      <c r="K746" s="45"/>
      <c r="L746" s="45"/>
      <c r="M746" s="45"/>
      <c r="N746" s="45"/>
      <c r="O746" s="45"/>
      <c r="P746" s="45"/>
      <c r="Q746" s="45"/>
      <c r="R746" s="45"/>
      <c r="S746" s="45"/>
      <c r="T746" s="45"/>
      <c r="U746" s="45"/>
      <c r="V746" s="45"/>
      <c r="W746" s="45"/>
      <c r="X746" s="45"/>
      <c r="Y746" s="45"/>
    </row>
    <row r="747" spans="1:25">
      <c r="A747" s="45"/>
      <c r="B747" s="44"/>
      <c r="C747" s="45"/>
      <c r="D747" s="45"/>
      <c r="E747" s="45"/>
      <c r="F747" s="45"/>
      <c r="G747" s="45"/>
      <c r="H747" s="45"/>
      <c r="I747" s="45"/>
      <c r="J747" s="45"/>
      <c r="K747" s="45"/>
      <c r="L747" s="45"/>
      <c r="M747" s="45"/>
      <c r="N747" s="45"/>
      <c r="O747" s="45"/>
      <c r="P747" s="45"/>
      <c r="Q747" s="45"/>
      <c r="R747" s="45"/>
      <c r="S747" s="45"/>
      <c r="T747" s="45"/>
      <c r="U747" s="45"/>
      <c r="V747" s="45"/>
      <c r="W747" s="45"/>
      <c r="X747" s="45"/>
      <c r="Y747" s="45"/>
    </row>
    <row r="748" spans="1:25">
      <c r="A748" s="45"/>
      <c r="B748" s="44"/>
      <c r="C748" s="45"/>
      <c r="D748" s="45"/>
      <c r="E748" s="45"/>
      <c r="F748" s="45"/>
      <c r="G748" s="45"/>
      <c r="H748" s="45"/>
      <c r="I748" s="45"/>
      <c r="J748" s="45"/>
      <c r="K748" s="45"/>
      <c r="L748" s="45"/>
      <c r="M748" s="45"/>
      <c r="N748" s="45"/>
      <c r="O748" s="45"/>
      <c r="P748" s="45"/>
      <c r="Q748" s="45"/>
      <c r="R748" s="45"/>
      <c r="S748" s="45"/>
      <c r="T748" s="45"/>
      <c r="U748" s="45"/>
      <c r="V748" s="45"/>
      <c r="W748" s="45"/>
      <c r="X748" s="45"/>
      <c r="Y748" s="45"/>
    </row>
    <row r="749" spans="1:25">
      <c r="A749" s="45"/>
      <c r="B749" s="44"/>
      <c r="C749" s="45"/>
      <c r="D749" s="45"/>
      <c r="E749" s="45"/>
      <c r="F749" s="45"/>
      <c r="G749" s="45"/>
      <c r="H749" s="45"/>
      <c r="I749" s="45"/>
      <c r="J749" s="45"/>
      <c r="K749" s="45"/>
      <c r="L749" s="45"/>
      <c r="M749" s="45"/>
      <c r="N749" s="45"/>
      <c r="O749" s="45"/>
      <c r="P749" s="45"/>
      <c r="Q749" s="45"/>
      <c r="R749" s="45"/>
      <c r="S749" s="45"/>
      <c r="T749" s="45"/>
      <c r="U749" s="45"/>
      <c r="V749" s="45"/>
      <c r="W749" s="45"/>
      <c r="X749" s="45"/>
      <c r="Y749" s="45"/>
    </row>
    <row r="750" spans="1:25">
      <c r="A750" s="45"/>
      <c r="B750" s="44"/>
      <c r="C750" s="45"/>
      <c r="D750" s="45"/>
      <c r="E750" s="45"/>
      <c r="F750" s="45"/>
      <c r="G750" s="45"/>
      <c r="H750" s="45"/>
      <c r="I750" s="45"/>
      <c r="J750" s="45"/>
      <c r="K750" s="45"/>
      <c r="L750" s="45"/>
      <c r="M750" s="45"/>
      <c r="N750" s="45"/>
      <c r="O750" s="45"/>
      <c r="P750" s="45"/>
      <c r="Q750" s="45"/>
      <c r="R750" s="45"/>
      <c r="S750" s="45"/>
      <c r="T750" s="45"/>
      <c r="U750" s="45"/>
      <c r="V750" s="45"/>
      <c r="W750" s="45"/>
      <c r="X750" s="45"/>
      <c r="Y750" s="45"/>
    </row>
    <row r="751" spans="1:25">
      <c r="A751" s="45"/>
      <c r="B751" s="44"/>
      <c r="C751" s="45"/>
      <c r="D751" s="45"/>
      <c r="E751" s="45"/>
      <c r="F751" s="45"/>
      <c r="G751" s="45"/>
      <c r="H751" s="45"/>
      <c r="I751" s="45"/>
      <c r="J751" s="45"/>
      <c r="K751" s="45"/>
      <c r="L751" s="45"/>
      <c r="M751" s="45"/>
      <c r="N751" s="45"/>
      <c r="O751" s="45"/>
      <c r="P751" s="45"/>
      <c r="Q751" s="45"/>
      <c r="R751" s="45"/>
      <c r="S751" s="45"/>
      <c r="T751" s="45"/>
      <c r="U751" s="45"/>
      <c r="V751" s="45"/>
      <c r="W751" s="45"/>
      <c r="X751" s="45"/>
      <c r="Y751" s="45"/>
    </row>
    <row r="752" spans="1:25">
      <c r="A752" s="45"/>
      <c r="B752" s="44"/>
      <c r="C752" s="45"/>
      <c r="D752" s="45"/>
      <c r="E752" s="45"/>
      <c r="F752" s="45"/>
      <c r="G752" s="45"/>
      <c r="H752" s="45"/>
      <c r="I752" s="45"/>
      <c r="J752" s="45"/>
      <c r="K752" s="45"/>
      <c r="L752" s="45"/>
      <c r="M752" s="45"/>
      <c r="N752" s="45"/>
      <c r="O752" s="45"/>
      <c r="P752" s="45"/>
      <c r="Q752" s="45"/>
      <c r="R752" s="45"/>
      <c r="S752" s="45"/>
      <c r="T752" s="45"/>
      <c r="U752" s="45"/>
      <c r="V752" s="45"/>
      <c r="W752" s="45"/>
      <c r="X752" s="45"/>
      <c r="Y752" s="45"/>
    </row>
    <row r="753" spans="1:25">
      <c r="A753" s="45"/>
      <c r="B753" s="44"/>
      <c r="C753" s="45"/>
      <c r="D753" s="45"/>
      <c r="E753" s="45"/>
      <c r="F753" s="45"/>
      <c r="G753" s="45"/>
      <c r="H753" s="45"/>
      <c r="I753" s="45"/>
      <c r="J753" s="45"/>
      <c r="K753" s="45"/>
      <c r="L753" s="45"/>
      <c r="M753" s="45"/>
      <c r="N753" s="45"/>
      <c r="O753" s="45"/>
      <c r="P753" s="45"/>
      <c r="Q753" s="45"/>
      <c r="R753" s="45"/>
      <c r="S753" s="45"/>
      <c r="T753" s="45"/>
      <c r="U753" s="45"/>
      <c r="V753" s="45"/>
      <c r="W753" s="45"/>
      <c r="X753" s="45"/>
      <c r="Y753" s="45"/>
    </row>
    <row r="754" spans="1:25">
      <c r="A754" s="45"/>
      <c r="B754" s="44"/>
      <c r="C754" s="45"/>
      <c r="D754" s="45"/>
      <c r="E754" s="45"/>
      <c r="F754" s="45"/>
      <c r="G754" s="45"/>
      <c r="H754" s="45"/>
      <c r="I754" s="45"/>
      <c r="J754" s="45"/>
      <c r="K754" s="45"/>
      <c r="L754" s="45"/>
      <c r="M754" s="45"/>
      <c r="N754" s="45"/>
      <c r="O754" s="45"/>
      <c r="P754" s="45"/>
      <c r="Q754" s="45"/>
      <c r="R754" s="45"/>
      <c r="S754" s="45"/>
      <c r="T754" s="45"/>
      <c r="U754" s="45"/>
      <c r="V754" s="45"/>
      <c r="W754" s="45"/>
      <c r="X754" s="45"/>
      <c r="Y754" s="45"/>
    </row>
    <row r="755" spans="1:25">
      <c r="A755" s="45"/>
      <c r="B755" s="44"/>
      <c r="C755" s="45"/>
      <c r="D755" s="45"/>
      <c r="E755" s="45"/>
      <c r="F755" s="45"/>
      <c r="G755" s="45"/>
      <c r="H755" s="45"/>
      <c r="I755" s="45"/>
      <c r="J755" s="45"/>
      <c r="K755" s="45"/>
      <c r="L755" s="45"/>
      <c r="M755" s="45"/>
      <c r="N755" s="45"/>
      <c r="O755" s="45"/>
      <c r="P755" s="45"/>
      <c r="Q755" s="45"/>
      <c r="R755" s="45"/>
      <c r="S755" s="45"/>
      <c r="T755" s="45"/>
      <c r="U755" s="45"/>
      <c r="V755" s="45"/>
      <c r="W755" s="45"/>
      <c r="X755" s="45"/>
      <c r="Y755" s="45"/>
    </row>
    <row r="756" spans="1:25">
      <c r="A756" s="45"/>
      <c r="B756" s="44"/>
      <c r="C756" s="45"/>
      <c r="D756" s="45"/>
      <c r="E756" s="45"/>
      <c r="F756" s="45"/>
      <c r="G756" s="45"/>
      <c r="H756" s="45"/>
      <c r="I756" s="45"/>
      <c r="J756" s="45"/>
      <c r="K756" s="45"/>
      <c r="L756" s="45"/>
      <c r="M756" s="45"/>
      <c r="N756" s="45"/>
      <c r="O756" s="45"/>
      <c r="P756" s="45"/>
      <c r="Q756" s="45"/>
      <c r="R756" s="45"/>
      <c r="S756" s="45"/>
      <c r="T756" s="45"/>
      <c r="U756" s="45"/>
      <c r="V756" s="45"/>
      <c r="W756" s="45"/>
      <c r="X756" s="45"/>
      <c r="Y756" s="45"/>
    </row>
    <row r="757" spans="1:25">
      <c r="A757" s="45"/>
      <c r="B757" s="44"/>
      <c r="C757" s="45"/>
      <c r="D757" s="45"/>
      <c r="E757" s="45"/>
      <c r="F757" s="45"/>
      <c r="G757" s="45"/>
      <c r="H757" s="45"/>
      <c r="I757" s="45"/>
      <c r="J757" s="45"/>
      <c r="K757" s="45"/>
      <c r="L757" s="45"/>
      <c r="M757" s="45"/>
      <c r="N757" s="45"/>
      <c r="O757" s="45"/>
      <c r="P757" s="45"/>
      <c r="Q757" s="45"/>
      <c r="R757" s="45"/>
      <c r="S757" s="45"/>
      <c r="T757" s="45"/>
      <c r="U757" s="45"/>
      <c r="V757" s="45"/>
      <c r="W757" s="45"/>
      <c r="X757" s="45"/>
      <c r="Y757" s="45"/>
    </row>
    <row r="758" spans="1:25">
      <c r="A758" s="45"/>
      <c r="B758" s="44"/>
      <c r="C758" s="45"/>
      <c r="D758" s="45"/>
      <c r="E758" s="45"/>
      <c r="F758" s="45"/>
      <c r="G758" s="45"/>
      <c r="H758" s="45"/>
      <c r="I758" s="45"/>
      <c r="J758" s="45"/>
      <c r="K758" s="45"/>
      <c r="L758" s="45"/>
      <c r="M758" s="45"/>
      <c r="N758" s="45"/>
      <c r="O758" s="45"/>
      <c r="P758" s="45"/>
      <c r="Q758" s="45"/>
      <c r="R758" s="45"/>
      <c r="S758" s="45"/>
      <c r="T758" s="45"/>
      <c r="U758" s="45"/>
      <c r="V758" s="45"/>
      <c r="W758" s="45"/>
      <c r="X758" s="45"/>
      <c r="Y758" s="45"/>
    </row>
    <row r="759" spans="1:25">
      <c r="A759" s="45"/>
      <c r="B759" s="44"/>
      <c r="C759" s="45"/>
      <c r="D759" s="45"/>
      <c r="E759" s="45"/>
      <c r="F759" s="45"/>
      <c r="G759" s="45"/>
      <c r="H759" s="45"/>
      <c r="I759" s="45"/>
      <c r="J759" s="45"/>
      <c r="K759" s="45"/>
      <c r="L759" s="45"/>
      <c r="M759" s="45"/>
      <c r="N759" s="45"/>
      <c r="O759" s="45"/>
      <c r="P759" s="45"/>
      <c r="Q759" s="45"/>
      <c r="R759" s="45"/>
      <c r="S759" s="45"/>
      <c r="T759" s="45"/>
      <c r="U759" s="45"/>
      <c r="V759" s="45"/>
      <c r="W759" s="45"/>
      <c r="X759" s="45"/>
      <c r="Y759" s="45"/>
    </row>
    <row r="760" spans="1:25">
      <c r="A760" s="45"/>
      <c r="B760" s="44"/>
      <c r="C760" s="45"/>
      <c r="D760" s="45"/>
      <c r="E760" s="45"/>
      <c r="F760" s="45"/>
      <c r="G760" s="45"/>
      <c r="H760" s="45"/>
      <c r="I760" s="45"/>
      <c r="J760" s="45"/>
      <c r="K760" s="45"/>
      <c r="L760" s="45"/>
      <c r="M760" s="45"/>
      <c r="N760" s="45"/>
      <c r="O760" s="45"/>
      <c r="P760" s="45"/>
      <c r="Q760" s="45"/>
      <c r="R760" s="45"/>
      <c r="S760" s="45"/>
      <c r="T760" s="45"/>
      <c r="U760" s="45"/>
      <c r="V760" s="45"/>
      <c r="W760" s="45"/>
      <c r="X760" s="45"/>
      <c r="Y760" s="45"/>
    </row>
    <row r="761" spans="1:25">
      <c r="A761" s="45"/>
      <c r="B761" s="44"/>
      <c r="C761" s="45"/>
      <c r="D761" s="45"/>
      <c r="E761" s="45"/>
      <c r="F761" s="45"/>
      <c r="G761" s="45"/>
      <c r="H761" s="45"/>
      <c r="I761" s="45"/>
      <c r="J761" s="45"/>
      <c r="K761" s="45"/>
      <c r="L761" s="45"/>
      <c r="M761" s="45"/>
      <c r="N761" s="45"/>
      <c r="O761" s="45"/>
      <c r="P761" s="45"/>
      <c r="Q761" s="45"/>
      <c r="R761" s="45"/>
      <c r="S761" s="45"/>
      <c r="T761" s="45"/>
      <c r="U761" s="45"/>
      <c r="V761" s="45"/>
      <c r="W761" s="45"/>
      <c r="X761" s="45"/>
      <c r="Y761" s="45"/>
    </row>
    <row r="762" spans="1:25">
      <c r="A762" s="45"/>
      <c r="B762" s="44"/>
      <c r="C762" s="45"/>
      <c r="D762" s="45"/>
      <c r="E762" s="45"/>
      <c r="F762" s="45"/>
      <c r="G762" s="45"/>
      <c r="H762" s="45"/>
      <c r="I762" s="45"/>
      <c r="J762" s="45"/>
      <c r="K762" s="45"/>
      <c r="L762" s="45"/>
      <c r="M762" s="45"/>
      <c r="N762" s="45"/>
      <c r="O762" s="45"/>
      <c r="P762" s="45"/>
      <c r="Q762" s="45"/>
      <c r="R762" s="45"/>
      <c r="S762" s="45"/>
      <c r="T762" s="45"/>
      <c r="U762" s="45"/>
      <c r="V762" s="45"/>
      <c r="W762" s="45"/>
      <c r="X762" s="45"/>
      <c r="Y762" s="45"/>
    </row>
    <row r="763" spans="1:25">
      <c r="A763" s="45"/>
      <c r="B763" s="44"/>
      <c r="C763" s="45"/>
      <c r="D763" s="45"/>
      <c r="E763" s="45"/>
      <c r="F763" s="45"/>
      <c r="G763" s="45"/>
      <c r="H763" s="45"/>
      <c r="I763" s="45"/>
      <c r="J763" s="45"/>
      <c r="K763" s="45"/>
      <c r="L763" s="45"/>
      <c r="M763" s="45"/>
      <c r="N763" s="45"/>
      <c r="O763" s="45"/>
      <c r="P763" s="45"/>
      <c r="Q763" s="45"/>
      <c r="R763" s="45"/>
      <c r="S763" s="45"/>
      <c r="T763" s="45"/>
      <c r="U763" s="45"/>
      <c r="V763" s="45"/>
      <c r="W763" s="45"/>
      <c r="X763" s="45"/>
      <c r="Y763" s="45"/>
    </row>
    <row r="764" spans="1:25">
      <c r="A764" s="45"/>
      <c r="B764" s="44"/>
      <c r="C764" s="45"/>
      <c r="D764" s="45"/>
      <c r="E764" s="45"/>
      <c r="F764" s="45"/>
      <c r="G764" s="45"/>
      <c r="H764" s="45"/>
      <c r="I764" s="45"/>
      <c r="J764" s="45"/>
      <c r="K764" s="45"/>
      <c r="L764" s="45"/>
      <c r="M764" s="45"/>
      <c r="N764" s="45"/>
      <c r="O764" s="45"/>
      <c r="P764" s="45"/>
      <c r="Q764" s="45"/>
      <c r="R764" s="45"/>
      <c r="S764" s="45"/>
      <c r="T764" s="45"/>
      <c r="U764" s="45"/>
      <c r="V764" s="45"/>
      <c r="W764" s="45"/>
      <c r="X764" s="45"/>
      <c r="Y764" s="45"/>
    </row>
    <row r="765" spans="1:25">
      <c r="A765" s="45"/>
      <c r="B765" s="44"/>
      <c r="C765" s="45"/>
      <c r="D765" s="45"/>
      <c r="E765" s="45"/>
      <c r="F765" s="45"/>
      <c r="G765" s="45"/>
      <c r="H765" s="45"/>
      <c r="I765" s="45"/>
      <c r="J765" s="45"/>
      <c r="K765" s="45"/>
      <c r="L765" s="45"/>
      <c r="M765" s="45"/>
      <c r="N765" s="45"/>
      <c r="O765" s="45"/>
      <c r="P765" s="45"/>
      <c r="Q765" s="45"/>
      <c r="R765" s="45"/>
      <c r="S765" s="45"/>
      <c r="T765" s="45"/>
      <c r="U765" s="45"/>
      <c r="V765" s="45"/>
      <c r="W765" s="45"/>
      <c r="X765" s="45"/>
      <c r="Y765" s="45"/>
    </row>
    <row r="766" spans="1:25">
      <c r="A766" s="45"/>
      <c r="B766" s="44"/>
      <c r="C766" s="45"/>
      <c r="D766" s="45"/>
      <c r="E766" s="45"/>
      <c r="F766" s="45"/>
      <c r="G766" s="45"/>
      <c r="H766" s="45"/>
      <c r="I766" s="45"/>
      <c r="J766" s="45"/>
      <c r="K766" s="45"/>
      <c r="L766" s="45"/>
      <c r="M766" s="45"/>
      <c r="N766" s="45"/>
      <c r="O766" s="45"/>
      <c r="P766" s="45"/>
      <c r="Q766" s="45"/>
      <c r="R766" s="45"/>
      <c r="S766" s="45"/>
      <c r="T766" s="45"/>
      <c r="U766" s="45"/>
      <c r="V766" s="45"/>
      <c r="W766" s="45"/>
      <c r="X766" s="45"/>
      <c r="Y766" s="45"/>
    </row>
    <row r="767" spans="1:25">
      <c r="A767" s="45"/>
      <c r="B767" s="44"/>
      <c r="C767" s="45"/>
      <c r="D767" s="45"/>
      <c r="E767" s="45"/>
      <c r="F767" s="45"/>
      <c r="G767" s="45"/>
      <c r="H767" s="45"/>
      <c r="I767" s="45"/>
      <c r="J767" s="45"/>
      <c r="K767" s="45"/>
      <c r="L767" s="45"/>
      <c r="M767" s="45"/>
      <c r="N767" s="45"/>
      <c r="O767" s="45"/>
      <c r="P767" s="45"/>
      <c r="Q767" s="45"/>
      <c r="R767" s="45"/>
      <c r="S767" s="45"/>
      <c r="T767" s="45"/>
      <c r="U767" s="45"/>
      <c r="V767" s="45"/>
      <c r="W767" s="45"/>
      <c r="X767" s="45"/>
      <c r="Y767" s="45"/>
    </row>
    <row r="768" spans="1:25">
      <c r="A768" s="45"/>
      <c r="B768" s="44"/>
      <c r="C768" s="45"/>
      <c r="D768" s="45"/>
      <c r="E768" s="45"/>
      <c r="F768" s="45"/>
      <c r="G768" s="45"/>
      <c r="H768" s="45"/>
      <c r="I768" s="45"/>
      <c r="J768" s="45"/>
      <c r="K768" s="45"/>
      <c r="L768" s="45"/>
      <c r="M768" s="45"/>
      <c r="N768" s="45"/>
      <c r="O768" s="45"/>
      <c r="P768" s="45"/>
      <c r="Q768" s="45"/>
      <c r="R768" s="45"/>
      <c r="S768" s="45"/>
      <c r="T768" s="45"/>
      <c r="U768" s="45"/>
      <c r="V768" s="45"/>
      <c r="W768" s="45"/>
      <c r="X768" s="45"/>
      <c r="Y768" s="45"/>
    </row>
    <row r="769" spans="1:25">
      <c r="A769" s="45"/>
      <c r="B769" s="44"/>
      <c r="C769" s="45"/>
      <c r="D769" s="45"/>
      <c r="E769" s="45"/>
      <c r="F769" s="45"/>
      <c r="G769" s="45"/>
      <c r="H769" s="45"/>
      <c r="I769" s="45"/>
      <c r="J769" s="45"/>
      <c r="K769" s="45"/>
      <c r="L769" s="45"/>
      <c r="M769" s="45"/>
      <c r="N769" s="45"/>
      <c r="O769" s="45"/>
      <c r="P769" s="45"/>
      <c r="Q769" s="45"/>
      <c r="R769" s="45"/>
      <c r="S769" s="45"/>
      <c r="T769" s="45"/>
      <c r="U769" s="45"/>
      <c r="V769" s="45"/>
      <c r="W769" s="45"/>
      <c r="X769" s="45"/>
      <c r="Y769" s="45"/>
    </row>
    <row r="770" spans="1:25">
      <c r="A770" s="45"/>
      <c r="B770" s="44"/>
      <c r="C770" s="45"/>
      <c r="D770" s="45"/>
      <c r="E770" s="45"/>
      <c r="F770" s="45"/>
      <c r="G770" s="45"/>
      <c r="H770" s="45"/>
      <c r="I770" s="45"/>
      <c r="J770" s="45"/>
      <c r="K770" s="45"/>
      <c r="L770" s="45"/>
      <c r="M770" s="45"/>
      <c r="N770" s="45"/>
      <c r="O770" s="45"/>
      <c r="P770" s="45"/>
      <c r="Q770" s="45"/>
      <c r="R770" s="45"/>
      <c r="S770" s="45"/>
      <c r="T770" s="45"/>
      <c r="U770" s="45"/>
      <c r="V770" s="45"/>
      <c r="W770" s="45"/>
      <c r="X770" s="45"/>
      <c r="Y770" s="45"/>
    </row>
    <row r="771" spans="1:25">
      <c r="A771" s="45"/>
      <c r="B771" s="44"/>
      <c r="C771" s="45"/>
      <c r="D771" s="45"/>
      <c r="E771" s="45"/>
      <c r="F771" s="45"/>
      <c r="G771" s="45"/>
      <c r="H771" s="45"/>
      <c r="I771" s="45"/>
      <c r="J771" s="45"/>
      <c r="K771" s="45"/>
      <c r="L771" s="45"/>
      <c r="M771" s="45"/>
      <c r="N771" s="45"/>
      <c r="O771" s="45"/>
      <c r="P771" s="45"/>
      <c r="Q771" s="45"/>
      <c r="R771" s="45"/>
      <c r="S771" s="45"/>
      <c r="T771" s="45"/>
      <c r="U771" s="45"/>
      <c r="V771" s="45"/>
      <c r="W771" s="45"/>
      <c r="X771" s="45"/>
      <c r="Y771" s="45"/>
    </row>
    <row r="772" spans="1:25">
      <c r="A772" s="45"/>
      <c r="B772" s="44"/>
      <c r="C772" s="45"/>
      <c r="D772" s="45"/>
      <c r="E772" s="45"/>
      <c r="F772" s="45"/>
      <c r="G772" s="45"/>
      <c r="H772" s="45"/>
      <c r="I772" s="45"/>
      <c r="J772" s="45"/>
      <c r="K772" s="45"/>
      <c r="L772" s="45"/>
      <c r="M772" s="45"/>
      <c r="N772" s="45"/>
      <c r="O772" s="45"/>
      <c r="P772" s="45"/>
      <c r="Q772" s="45"/>
      <c r="R772" s="45"/>
      <c r="S772" s="45"/>
      <c r="T772" s="45"/>
      <c r="U772" s="45"/>
      <c r="V772" s="45"/>
      <c r="W772" s="45"/>
      <c r="X772" s="45"/>
      <c r="Y772" s="45"/>
    </row>
    <row r="773" spans="1:25">
      <c r="A773" s="45"/>
      <c r="B773" s="44"/>
      <c r="C773" s="45"/>
      <c r="D773" s="45"/>
      <c r="E773" s="45"/>
      <c r="F773" s="45"/>
      <c r="G773" s="45"/>
      <c r="H773" s="45"/>
      <c r="I773" s="45"/>
      <c r="J773" s="45"/>
      <c r="K773" s="45"/>
      <c r="L773" s="45"/>
      <c r="M773" s="45"/>
      <c r="N773" s="45"/>
      <c r="O773" s="45"/>
      <c r="P773" s="45"/>
      <c r="Q773" s="45"/>
      <c r="R773" s="45"/>
      <c r="S773" s="45"/>
      <c r="T773" s="45"/>
      <c r="U773" s="45"/>
      <c r="V773" s="45"/>
      <c r="W773" s="45"/>
      <c r="X773" s="45"/>
      <c r="Y773" s="45"/>
    </row>
    <row r="774" spans="1:25">
      <c r="A774" s="45"/>
      <c r="B774" s="44"/>
      <c r="C774" s="45"/>
      <c r="D774" s="45"/>
      <c r="E774" s="45"/>
      <c r="F774" s="45"/>
      <c r="G774" s="45"/>
      <c r="H774" s="45"/>
      <c r="I774" s="45"/>
      <c r="J774" s="45"/>
      <c r="K774" s="45"/>
      <c r="L774" s="45"/>
      <c r="M774" s="45"/>
      <c r="N774" s="45"/>
      <c r="O774" s="45"/>
      <c r="P774" s="45"/>
      <c r="Q774" s="45"/>
      <c r="R774" s="45"/>
      <c r="S774" s="45"/>
      <c r="T774" s="45"/>
      <c r="U774" s="45"/>
      <c r="V774" s="45"/>
      <c r="W774" s="45"/>
      <c r="X774" s="45"/>
      <c r="Y774" s="45"/>
    </row>
    <row r="775" spans="1:25">
      <c r="A775" s="45"/>
      <c r="B775" s="44"/>
      <c r="C775" s="45"/>
      <c r="D775" s="45"/>
      <c r="E775" s="45"/>
      <c r="F775" s="45"/>
      <c r="G775" s="45"/>
      <c r="H775" s="45"/>
      <c r="I775" s="45"/>
      <c r="J775" s="45"/>
      <c r="K775" s="45"/>
      <c r="L775" s="45"/>
      <c r="M775" s="45"/>
      <c r="N775" s="45"/>
      <c r="O775" s="45"/>
      <c r="P775" s="45"/>
      <c r="Q775" s="45"/>
      <c r="R775" s="45"/>
      <c r="S775" s="45"/>
      <c r="T775" s="45"/>
      <c r="U775" s="45"/>
      <c r="V775" s="45"/>
      <c r="W775" s="45"/>
      <c r="X775" s="45"/>
      <c r="Y775" s="45"/>
    </row>
    <row r="776" spans="1:25">
      <c r="A776" s="45"/>
      <c r="B776" s="44"/>
      <c r="C776" s="45"/>
      <c r="D776" s="45"/>
      <c r="E776" s="45"/>
      <c r="F776" s="45"/>
      <c r="G776" s="45"/>
      <c r="H776" s="45"/>
      <c r="I776" s="45"/>
      <c r="J776" s="45"/>
      <c r="K776" s="45"/>
      <c r="L776" s="45"/>
      <c r="M776" s="45"/>
      <c r="N776" s="45"/>
      <c r="O776" s="45"/>
      <c r="P776" s="45"/>
      <c r="Q776" s="45"/>
      <c r="R776" s="45"/>
      <c r="S776" s="45"/>
      <c r="T776" s="45"/>
      <c r="U776" s="45"/>
      <c r="V776" s="45"/>
      <c r="W776" s="45"/>
      <c r="X776" s="45"/>
      <c r="Y776" s="45"/>
    </row>
    <row r="777" spans="1:25">
      <c r="A777" s="45"/>
      <c r="B777" s="44"/>
      <c r="C777" s="45"/>
      <c r="D777" s="45"/>
      <c r="E777" s="45"/>
      <c r="F777" s="45"/>
      <c r="G777" s="45"/>
      <c r="H777" s="45"/>
      <c r="I777" s="45"/>
      <c r="J777" s="45"/>
      <c r="K777" s="45"/>
      <c r="L777" s="45"/>
      <c r="M777" s="45"/>
      <c r="N777" s="45"/>
      <c r="O777" s="45"/>
      <c r="P777" s="45"/>
      <c r="Q777" s="45"/>
      <c r="R777" s="45"/>
      <c r="S777" s="45"/>
      <c r="T777" s="45"/>
      <c r="U777" s="45"/>
      <c r="V777" s="45"/>
      <c r="W777" s="45"/>
      <c r="X777" s="45"/>
      <c r="Y777" s="45"/>
    </row>
    <row r="778" spans="1:25">
      <c r="A778" s="45"/>
      <c r="B778" s="44"/>
      <c r="C778" s="45"/>
      <c r="D778" s="45"/>
      <c r="E778" s="45"/>
      <c r="F778" s="45"/>
      <c r="G778" s="45"/>
      <c r="H778" s="45"/>
      <c r="I778" s="45"/>
      <c r="J778" s="45"/>
      <c r="K778" s="45"/>
      <c r="L778" s="45"/>
      <c r="M778" s="45"/>
      <c r="N778" s="45"/>
      <c r="O778" s="45"/>
      <c r="P778" s="45"/>
      <c r="Q778" s="45"/>
      <c r="R778" s="45"/>
      <c r="S778" s="45"/>
      <c r="T778" s="45"/>
      <c r="U778" s="45"/>
      <c r="V778" s="45"/>
      <c r="W778" s="45"/>
      <c r="X778" s="45"/>
      <c r="Y778" s="45"/>
    </row>
    <row r="779" spans="1:25">
      <c r="A779" s="45"/>
      <c r="B779" s="44"/>
      <c r="C779" s="45"/>
      <c r="D779" s="45"/>
      <c r="E779" s="45"/>
      <c r="F779" s="45"/>
      <c r="G779" s="45"/>
      <c r="H779" s="45"/>
      <c r="I779" s="45"/>
      <c r="J779" s="45"/>
      <c r="K779" s="45"/>
      <c r="L779" s="45"/>
      <c r="M779" s="45"/>
      <c r="N779" s="45"/>
      <c r="O779" s="45"/>
      <c r="P779" s="45"/>
      <c r="Q779" s="45"/>
      <c r="R779" s="45"/>
      <c r="S779" s="45"/>
      <c r="T779" s="45"/>
      <c r="U779" s="45"/>
      <c r="V779" s="45"/>
      <c r="W779" s="45"/>
      <c r="X779" s="45"/>
      <c r="Y779" s="45"/>
    </row>
    <row r="780" spans="1:25">
      <c r="A780" s="45"/>
      <c r="B780" s="44"/>
      <c r="C780" s="45"/>
      <c r="D780" s="45"/>
      <c r="E780" s="45"/>
      <c r="F780" s="45"/>
      <c r="G780" s="45"/>
      <c r="H780" s="45"/>
      <c r="I780" s="45"/>
      <c r="J780" s="45"/>
      <c r="K780" s="45"/>
      <c r="L780" s="45"/>
      <c r="M780" s="45"/>
      <c r="N780" s="45"/>
      <c r="O780" s="45"/>
      <c r="P780" s="45"/>
      <c r="Q780" s="45"/>
      <c r="R780" s="45"/>
      <c r="S780" s="45"/>
      <c r="T780" s="45"/>
      <c r="U780" s="45"/>
      <c r="V780" s="45"/>
      <c r="W780" s="45"/>
      <c r="X780" s="45"/>
      <c r="Y780" s="45"/>
    </row>
    <row r="781" spans="1:25">
      <c r="A781" s="45"/>
      <c r="B781" s="44"/>
      <c r="C781" s="45"/>
      <c r="D781" s="45"/>
      <c r="E781" s="45"/>
      <c r="F781" s="45"/>
      <c r="G781" s="45"/>
      <c r="H781" s="45"/>
      <c r="I781" s="45"/>
      <c r="J781" s="45"/>
      <c r="K781" s="45"/>
      <c r="L781" s="45"/>
      <c r="M781" s="45"/>
      <c r="N781" s="45"/>
      <c r="O781" s="45"/>
      <c r="P781" s="45"/>
      <c r="Q781" s="45"/>
      <c r="R781" s="45"/>
      <c r="S781" s="45"/>
      <c r="T781" s="45"/>
      <c r="U781" s="45"/>
      <c r="V781" s="45"/>
      <c r="W781" s="45"/>
      <c r="X781" s="45"/>
      <c r="Y781" s="45"/>
    </row>
    <row r="782" spans="1:25">
      <c r="A782" s="45"/>
      <c r="B782" s="44"/>
      <c r="C782" s="45"/>
      <c r="D782" s="45"/>
      <c r="E782" s="45"/>
      <c r="F782" s="45"/>
      <c r="G782" s="45"/>
      <c r="H782" s="45"/>
      <c r="I782" s="45"/>
      <c r="J782" s="45"/>
      <c r="K782" s="45"/>
      <c r="L782" s="45"/>
      <c r="M782" s="45"/>
      <c r="N782" s="45"/>
      <c r="O782" s="45"/>
      <c r="P782" s="45"/>
      <c r="Q782" s="45"/>
      <c r="R782" s="45"/>
      <c r="S782" s="45"/>
      <c r="T782" s="45"/>
      <c r="U782" s="45"/>
      <c r="V782" s="45"/>
      <c r="W782" s="45"/>
      <c r="X782" s="45"/>
      <c r="Y782" s="45"/>
    </row>
    <row r="783" spans="1:25">
      <c r="A783" s="45"/>
      <c r="B783" s="44"/>
      <c r="C783" s="45"/>
      <c r="D783" s="45"/>
      <c r="E783" s="45"/>
      <c r="F783" s="45"/>
      <c r="G783" s="45"/>
      <c r="H783" s="45"/>
      <c r="I783" s="45"/>
      <c r="J783" s="45"/>
      <c r="K783" s="45"/>
      <c r="L783" s="45"/>
      <c r="M783" s="45"/>
      <c r="N783" s="45"/>
      <c r="O783" s="45"/>
      <c r="P783" s="45"/>
      <c r="Q783" s="45"/>
      <c r="R783" s="45"/>
      <c r="S783" s="45"/>
      <c r="T783" s="45"/>
      <c r="U783" s="45"/>
      <c r="V783" s="45"/>
      <c r="W783" s="45"/>
      <c r="X783" s="45"/>
      <c r="Y783" s="45"/>
    </row>
    <row r="784" spans="1:25">
      <c r="A784" s="45"/>
      <c r="B784" s="44"/>
      <c r="C784" s="45"/>
      <c r="D784" s="45"/>
      <c r="E784" s="45"/>
      <c r="F784" s="45"/>
      <c r="G784" s="45"/>
      <c r="H784" s="45"/>
      <c r="I784" s="45"/>
      <c r="J784" s="45"/>
      <c r="K784" s="45"/>
      <c r="L784" s="45"/>
      <c r="M784" s="45"/>
      <c r="N784" s="45"/>
      <c r="O784" s="45"/>
      <c r="P784" s="45"/>
      <c r="Q784" s="45"/>
      <c r="R784" s="45"/>
      <c r="S784" s="45"/>
      <c r="T784" s="45"/>
      <c r="U784" s="45"/>
      <c r="V784" s="45"/>
      <c r="W784" s="45"/>
      <c r="X784" s="45"/>
      <c r="Y784" s="45"/>
    </row>
    <row r="785" spans="1:25">
      <c r="A785" s="45"/>
      <c r="B785" s="44"/>
      <c r="C785" s="45"/>
      <c r="D785" s="45"/>
      <c r="E785" s="45"/>
      <c r="F785" s="45"/>
      <c r="G785" s="45"/>
      <c r="H785" s="45"/>
      <c r="I785" s="45"/>
      <c r="J785" s="45"/>
      <c r="K785" s="45"/>
      <c r="L785" s="45"/>
      <c r="M785" s="45"/>
      <c r="N785" s="45"/>
      <c r="O785" s="45"/>
      <c r="P785" s="45"/>
      <c r="Q785" s="45"/>
      <c r="R785" s="45"/>
      <c r="S785" s="45"/>
      <c r="T785" s="45"/>
      <c r="U785" s="45"/>
      <c r="V785" s="45"/>
      <c r="W785" s="45"/>
      <c r="X785" s="45"/>
      <c r="Y785" s="45"/>
    </row>
    <row r="786" spans="1:25">
      <c r="A786" s="45"/>
      <c r="B786" s="44"/>
      <c r="C786" s="45"/>
      <c r="D786" s="45"/>
      <c r="E786" s="45"/>
      <c r="F786" s="45"/>
      <c r="G786" s="45"/>
      <c r="H786" s="45"/>
      <c r="I786" s="45"/>
      <c r="J786" s="45"/>
      <c r="K786" s="45"/>
      <c r="L786" s="45"/>
      <c r="M786" s="45"/>
      <c r="N786" s="45"/>
      <c r="O786" s="45"/>
      <c r="P786" s="45"/>
      <c r="Q786" s="45"/>
      <c r="R786" s="45"/>
      <c r="S786" s="45"/>
      <c r="T786" s="45"/>
      <c r="U786" s="45"/>
      <c r="V786" s="45"/>
      <c r="W786" s="45"/>
      <c r="X786" s="45"/>
      <c r="Y786" s="45"/>
    </row>
    <row r="787" spans="1:25">
      <c r="A787" s="45"/>
      <c r="B787" s="44"/>
      <c r="C787" s="45"/>
      <c r="D787" s="45"/>
      <c r="E787" s="45"/>
      <c r="F787" s="45"/>
      <c r="G787" s="45"/>
      <c r="H787" s="45"/>
      <c r="I787" s="45"/>
      <c r="J787" s="45"/>
      <c r="K787" s="45"/>
      <c r="L787" s="45"/>
      <c r="M787" s="45"/>
      <c r="N787" s="45"/>
      <c r="O787" s="45"/>
      <c r="P787" s="45"/>
      <c r="Q787" s="45"/>
      <c r="R787" s="45"/>
      <c r="S787" s="45"/>
      <c r="T787" s="45"/>
      <c r="U787" s="45"/>
      <c r="V787" s="45"/>
      <c r="W787" s="45"/>
      <c r="X787" s="45"/>
      <c r="Y787" s="45"/>
    </row>
    <row r="788" spans="1:25">
      <c r="A788" s="45"/>
      <c r="B788" s="44"/>
      <c r="C788" s="45"/>
      <c r="D788" s="45"/>
      <c r="E788" s="45"/>
      <c r="F788" s="45"/>
      <c r="G788" s="45"/>
      <c r="H788" s="45"/>
      <c r="I788" s="45"/>
      <c r="J788" s="45"/>
      <c r="K788" s="45"/>
      <c r="L788" s="45"/>
      <c r="M788" s="45"/>
      <c r="N788" s="45"/>
      <c r="O788" s="45"/>
      <c r="P788" s="45"/>
      <c r="Q788" s="45"/>
      <c r="R788" s="45"/>
      <c r="S788" s="45"/>
      <c r="T788" s="45"/>
      <c r="U788" s="45"/>
      <c r="V788" s="45"/>
      <c r="W788" s="45"/>
      <c r="X788" s="45"/>
      <c r="Y788" s="45"/>
    </row>
    <row r="789" spans="1:25">
      <c r="A789" s="45"/>
      <c r="B789" s="44"/>
      <c r="C789" s="45"/>
      <c r="D789" s="45"/>
      <c r="E789" s="45"/>
      <c r="F789" s="45"/>
      <c r="G789" s="45"/>
      <c r="H789" s="45"/>
      <c r="I789" s="45"/>
      <c r="J789" s="45"/>
      <c r="K789" s="45"/>
      <c r="L789" s="45"/>
      <c r="M789" s="45"/>
      <c r="N789" s="45"/>
      <c r="O789" s="45"/>
      <c r="P789" s="45"/>
      <c r="Q789" s="45"/>
      <c r="R789" s="45"/>
      <c r="S789" s="45"/>
      <c r="T789" s="45"/>
      <c r="U789" s="45"/>
      <c r="V789" s="45"/>
      <c r="W789" s="45"/>
      <c r="X789" s="45"/>
      <c r="Y789" s="45"/>
    </row>
    <row r="790" spans="1:25">
      <c r="A790" s="45"/>
      <c r="B790" s="44"/>
      <c r="C790" s="45"/>
      <c r="D790" s="45"/>
      <c r="E790" s="45"/>
      <c r="F790" s="45"/>
      <c r="G790" s="45"/>
      <c r="H790" s="45"/>
      <c r="I790" s="45"/>
      <c r="J790" s="45"/>
      <c r="K790" s="45"/>
      <c r="L790" s="45"/>
      <c r="M790" s="45"/>
      <c r="N790" s="45"/>
      <c r="O790" s="45"/>
      <c r="P790" s="45"/>
      <c r="Q790" s="45"/>
      <c r="R790" s="45"/>
      <c r="S790" s="45"/>
      <c r="T790" s="45"/>
      <c r="U790" s="45"/>
      <c r="V790" s="45"/>
      <c r="W790" s="45"/>
      <c r="X790" s="45"/>
      <c r="Y790" s="45"/>
    </row>
    <row r="791" spans="1:25">
      <c r="A791" s="45"/>
      <c r="B791" s="44"/>
      <c r="C791" s="45"/>
      <c r="D791" s="45"/>
      <c r="E791" s="45"/>
      <c r="F791" s="45"/>
      <c r="G791" s="45"/>
      <c r="H791" s="45"/>
      <c r="I791" s="45"/>
      <c r="J791" s="45"/>
      <c r="K791" s="45"/>
      <c r="L791" s="45"/>
      <c r="M791" s="45"/>
      <c r="N791" s="45"/>
      <c r="O791" s="45"/>
      <c r="P791" s="45"/>
      <c r="Q791" s="45"/>
      <c r="R791" s="45"/>
      <c r="S791" s="45"/>
      <c r="T791" s="45"/>
      <c r="U791" s="45"/>
      <c r="V791" s="45"/>
      <c r="W791" s="45"/>
      <c r="X791" s="45"/>
      <c r="Y791" s="45"/>
    </row>
    <row r="792" spans="1:25">
      <c r="A792" s="45"/>
      <c r="B792" s="44"/>
      <c r="C792" s="45"/>
      <c r="D792" s="45"/>
      <c r="E792" s="45"/>
      <c r="F792" s="45"/>
      <c r="G792" s="45"/>
      <c r="H792" s="45"/>
      <c r="I792" s="45"/>
      <c r="J792" s="45"/>
      <c r="K792" s="45"/>
      <c r="L792" s="45"/>
      <c r="M792" s="45"/>
      <c r="N792" s="45"/>
      <c r="O792" s="45"/>
      <c r="P792" s="45"/>
      <c r="Q792" s="45"/>
      <c r="R792" s="45"/>
      <c r="S792" s="45"/>
      <c r="T792" s="45"/>
      <c r="U792" s="45"/>
      <c r="V792" s="45"/>
      <c r="W792" s="45"/>
      <c r="X792" s="45"/>
      <c r="Y792" s="45"/>
    </row>
    <row r="793" spans="1:25">
      <c r="A793" s="45"/>
      <c r="B793" s="44"/>
      <c r="C793" s="45"/>
      <c r="D793" s="45"/>
      <c r="E793" s="45"/>
      <c r="F793" s="45"/>
      <c r="G793" s="45"/>
      <c r="H793" s="45"/>
      <c r="I793" s="45"/>
      <c r="J793" s="45"/>
      <c r="K793" s="45"/>
      <c r="L793" s="45"/>
      <c r="M793" s="45"/>
      <c r="N793" s="45"/>
      <c r="O793" s="45"/>
      <c r="P793" s="45"/>
      <c r="Q793" s="45"/>
      <c r="R793" s="45"/>
      <c r="S793" s="45"/>
      <c r="T793" s="45"/>
      <c r="U793" s="45"/>
      <c r="V793" s="45"/>
      <c r="W793" s="45"/>
      <c r="X793" s="45"/>
      <c r="Y793" s="45"/>
    </row>
    <row r="794" spans="1:25">
      <c r="A794" s="45"/>
      <c r="B794" s="44"/>
      <c r="C794" s="45"/>
      <c r="D794" s="45"/>
      <c r="E794" s="45"/>
      <c r="F794" s="45"/>
      <c r="G794" s="45"/>
      <c r="H794" s="45"/>
      <c r="I794" s="45"/>
      <c r="J794" s="45"/>
      <c r="K794" s="45"/>
      <c r="L794" s="45"/>
      <c r="M794" s="45"/>
      <c r="N794" s="45"/>
      <c r="O794" s="45"/>
      <c r="P794" s="45"/>
      <c r="Q794" s="45"/>
      <c r="R794" s="45"/>
      <c r="S794" s="45"/>
      <c r="T794" s="45"/>
      <c r="U794" s="45"/>
      <c r="V794" s="45"/>
      <c r="W794" s="45"/>
      <c r="X794" s="45"/>
      <c r="Y794" s="45"/>
    </row>
    <row r="795" spans="1:25">
      <c r="A795" s="45"/>
      <c r="B795" s="44"/>
      <c r="C795" s="45"/>
      <c r="D795" s="45"/>
      <c r="E795" s="45"/>
      <c r="F795" s="45"/>
      <c r="G795" s="45"/>
      <c r="H795" s="45"/>
      <c r="I795" s="45"/>
      <c r="J795" s="45"/>
      <c r="K795" s="45"/>
      <c r="L795" s="45"/>
      <c r="M795" s="45"/>
      <c r="N795" s="45"/>
      <c r="O795" s="45"/>
      <c r="P795" s="45"/>
      <c r="Q795" s="45"/>
      <c r="R795" s="45"/>
      <c r="S795" s="45"/>
      <c r="T795" s="45"/>
      <c r="U795" s="45"/>
      <c r="V795" s="45"/>
      <c r="W795" s="45"/>
      <c r="X795" s="45"/>
      <c r="Y795" s="45"/>
    </row>
    <row r="796" spans="1:25">
      <c r="A796" s="45"/>
      <c r="B796" s="44"/>
      <c r="C796" s="45"/>
      <c r="D796" s="45"/>
      <c r="E796" s="45"/>
      <c r="F796" s="45"/>
      <c r="G796" s="45"/>
      <c r="H796" s="45"/>
      <c r="I796" s="45"/>
      <c r="J796" s="45"/>
      <c r="K796" s="45"/>
      <c r="L796" s="45"/>
      <c r="M796" s="45"/>
      <c r="N796" s="45"/>
      <c r="O796" s="45"/>
      <c r="P796" s="45"/>
      <c r="Q796" s="45"/>
      <c r="R796" s="45"/>
      <c r="S796" s="45"/>
      <c r="T796" s="45"/>
      <c r="U796" s="45"/>
      <c r="V796" s="45"/>
      <c r="W796" s="45"/>
      <c r="X796" s="45"/>
      <c r="Y796" s="45"/>
    </row>
    <row r="797" spans="1:25">
      <c r="A797" s="45"/>
      <c r="B797" s="44"/>
      <c r="C797" s="45"/>
      <c r="D797" s="45"/>
      <c r="E797" s="45"/>
      <c r="F797" s="45"/>
      <c r="G797" s="45"/>
      <c r="H797" s="45"/>
      <c r="I797" s="45"/>
      <c r="J797" s="45"/>
      <c r="K797" s="45"/>
      <c r="L797" s="45"/>
      <c r="M797" s="45"/>
      <c r="N797" s="45"/>
      <c r="O797" s="45"/>
      <c r="P797" s="45"/>
      <c r="Q797" s="45"/>
      <c r="R797" s="45"/>
      <c r="S797" s="45"/>
      <c r="T797" s="45"/>
      <c r="U797" s="45"/>
      <c r="V797" s="45"/>
      <c r="W797" s="45"/>
      <c r="X797" s="45"/>
      <c r="Y797" s="45"/>
    </row>
    <row r="798" spans="1:25">
      <c r="A798" s="45"/>
      <c r="B798" s="44"/>
      <c r="C798" s="45"/>
      <c r="D798" s="45"/>
      <c r="E798" s="45"/>
      <c r="F798" s="45"/>
      <c r="G798" s="45"/>
      <c r="H798" s="45"/>
      <c r="I798" s="45"/>
      <c r="J798" s="45"/>
      <c r="K798" s="45"/>
      <c r="L798" s="45"/>
      <c r="M798" s="45"/>
      <c r="N798" s="45"/>
      <c r="O798" s="45"/>
      <c r="P798" s="45"/>
      <c r="Q798" s="45"/>
      <c r="R798" s="45"/>
      <c r="S798" s="45"/>
      <c r="T798" s="45"/>
      <c r="U798" s="45"/>
      <c r="V798" s="45"/>
      <c r="W798" s="45"/>
      <c r="X798" s="45"/>
      <c r="Y798" s="45"/>
    </row>
    <row r="799" spans="1:25">
      <c r="A799" s="45"/>
      <c r="B799" s="44"/>
      <c r="C799" s="45"/>
      <c r="D799" s="45"/>
      <c r="E799" s="45"/>
      <c r="F799" s="45"/>
      <c r="G799" s="45"/>
      <c r="H799" s="45"/>
      <c r="I799" s="45"/>
      <c r="J799" s="45"/>
      <c r="K799" s="45"/>
      <c r="L799" s="45"/>
      <c r="M799" s="45"/>
      <c r="N799" s="45"/>
      <c r="O799" s="45"/>
      <c r="P799" s="45"/>
      <c r="Q799" s="45"/>
      <c r="R799" s="45"/>
      <c r="S799" s="45"/>
      <c r="T799" s="45"/>
      <c r="U799" s="45"/>
      <c r="V799" s="45"/>
      <c r="W799" s="45"/>
      <c r="X799" s="45"/>
      <c r="Y799" s="45"/>
    </row>
    <row r="800" spans="1:25">
      <c r="A800" s="45"/>
      <c r="B800" s="44"/>
      <c r="C800" s="45"/>
      <c r="D800" s="45"/>
      <c r="E800" s="45"/>
      <c r="F800" s="45"/>
      <c r="G800" s="45"/>
      <c r="H800" s="45"/>
      <c r="I800" s="45"/>
      <c r="J800" s="45"/>
      <c r="K800" s="45"/>
      <c r="L800" s="45"/>
      <c r="M800" s="45"/>
      <c r="N800" s="45"/>
      <c r="O800" s="45"/>
      <c r="P800" s="45"/>
      <c r="Q800" s="45"/>
      <c r="R800" s="45"/>
      <c r="S800" s="45"/>
      <c r="T800" s="45"/>
      <c r="U800" s="45"/>
      <c r="V800" s="45"/>
      <c r="W800" s="45"/>
      <c r="X800" s="45"/>
      <c r="Y800" s="45"/>
    </row>
    <row r="801" spans="1:25">
      <c r="A801" s="45"/>
      <c r="B801" s="44"/>
      <c r="C801" s="45"/>
      <c r="D801" s="45"/>
      <c r="E801" s="45"/>
      <c r="F801" s="45"/>
      <c r="G801" s="45"/>
      <c r="H801" s="45"/>
      <c r="I801" s="45"/>
      <c r="J801" s="45"/>
      <c r="K801" s="45"/>
      <c r="L801" s="45"/>
      <c r="M801" s="45"/>
      <c r="N801" s="45"/>
      <c r="O801" s="45"/>
      <c r="P801" s="45"/>
      <c r="Q801" s="45"/>
      <c r="R801" s="45"/>
      <c r="S801" s="45"/>
      <c r="T801" s="45"/>
      <c r="U801" s="45"/>
      <c r="V801" s="45"/>
      <c r="W801" s="45"/>
      <c r="X801" s="45"/>
      <c r="Y801" s="45"/>
    </row>
    <row r="802" spans="1:25">
      <c r="A802" s="45"/>
      <c r="B802" s="44"/>
      <c r="C802" s="45"/>
      <c r="D802" s="45"/>
      <c r="E802" s="45"/>
      <c r="F802" s="45"/>
      <c r="G802" s="45"/>
      <c r="H802" s="45"/>
      <c r="I802" s="45"/>
      <c r="J802" s="45"/>
      <c r="K802" s="45"/>
      <c r="L802" s="45"/>
      <c r="M802" s="45"/>
      <c r="N802" s="45"/>
      <c r="O802" s="45"/>
      <c r="P802" s="45"/>
      <c r="Q802" s="45"/>
      <c r="R802" s="45"/>
      <c r="S802" s="45"/>
      <c r="T802" s="45"/>
      <c r="U802" s="45"/>
      <c r="V802" s="45"/>
      <c r="W802" s="45"/>
      <c r="X802" s="45"/>
      <c r="Y802" s="45"/>
    </row>
    <row r="803" spans="1:25">
      <c r="A803" s="45"/>
      <c r="B803" s="44"/>
      <c r="C803" s="45"/>
      <c r="D803" s="45"/>
      <c r="E803" s="45"/>
      <c r="F803" s="45"/>
      <c r="G803" s="45"/>
      <c r="H803" s="45"/>
      <c r="I803" s="45"/>
      <c r="J803" s="45"/>
      <c r="K803" s="45"/>
      <c r="L803" s="45"/>
      <c r="M803" s="45"/>
      <c r="N803" s="45"/>
      <c r="O803" s="45"/>
      <c r="P803" s="45"/>
      <c r="Q803" s="45"/>
      <c r="R803" s="45"/>
      <c r="S803" s="45"/>
      <c r="T803" s="45"/>
      <c r="U803" s="45"/>
      <c r="V803" s="45"/>
      <c r="W803" s="45"/>
      <c r="X803" s="45"/>
      <c r="Y803" s="45"/>
    </row>
    <row r="804" spans="1:25">
      <c r="A804" s="45"/>
      <c r="B804" s="44"/>
      <c r="C804" s="45"/>
      <c r="D804" s="45"/>
      <c r="E804" s="45"/>
      <c r="F804" s="45"/>
      <c r="G804" s="45"/>
      <c r="H804" s="45"/>
      <c r="I804" s="45"/>
      <c r="J804" s="45"/>
      <c r="K804" s="45"/>
      <c r="L804" s="45"/>
      <c r="M804" s="45"/>
      <c r="N804" s="45"/>
      <c r="O804" s="45"/>
      <c r="P804" s="45"/>
      <c r="Q804" s="45"/>
      <c r="R804" s="45"/>
      <c r="S804" s="45"/>
      <c r="T804" s="45"/>
      <c r="U804" s="45"/>
      <c r="V804" s="45"/>
      <c r="W804" s="45"/>
      <c r="X804" s="45"/>
      <c r="Y804" s="45"/>
    </row>
    <row r="805" spans="1:25">
      <c r="A805" s="45"/>
      <c r="B805" s="44"/>
      <c r="C805" s="45"/>
      <c r="D805" s="45"/>
      <c r="E805" s="45"/>
      <c r="F805" s="45"/>
      <c r="G805" s="45"/>
      <c r="H805" s="45"/>
      <c r="I805" s="45"/>
      <c r="J805" s="45"/>
      <c r="K805" s="45"/>
      <c r="L805" s="45"/>
      <c r="M805" s="45"/>
      <c r="N805" s="45"/>
      <c r="O805" s="45"/>
      <c r="P805" s="45"/>
      <c r="Q805" s="45"/>
      <c r="R805" s="45"/>
      <c r="S805" s="45"/>
      <c r="T805" s="45"/>
      <c r="U805" s="45"/>
      <c r="V805" s="45"/>
      <c r="W805" s="45"/>
      <c r="X805" s="45"/>
      <c r="Y805" s="45"/>
    </row>
    <row r="806" spans="1:25">
      <c r="A806" s="45"/>
      <c r="B806" s="44"/>
      <c r="C806" s="45"/>
      <c r="D806" s="45"/>
      <c r="E806" s="45"/>
      <c r="F806" s="45"/>
      <c r="G806" s="45"/>
      <c r="H806" s="45"/>
      <c r="I806" s="45"/>
      <c r="J806" s="45"/>
      <c r="K806" s="45"/>
      <c r="L806" s="45"/>
      <c r="M806" s="45"/>
      <c r="N806" s="45"/>
      <c r="O806" s="45"/>
      <c r="P806" s="45"/>
      <c r="Q806" s="45"/>
      <c r="R806" s="45"/>
      <c r="S806" s="45"/>
      <c r="T806" s="45"/>
      <c r="U806" s="45"/>
      <c r="V806" s="45"/>
      <c r="W806" s="45"/>
      <c r="X806" s="45"/>
      <c r="Y806" s="45"/>
    </row>
    <row r="807" spans="1:25">
      <c r="A807" s="45"/>
      <c r="B807" s="44"/>
      <c r="C807" s="45"/>
      <c r="D807" s="45"/>
      <c r="E807" s="45"/>
      <c r="F807" s="45"/>
      <c r="G807" s="45"/>
      <c r="H807" s="45"/>
      <c r="I807" s="45"/>
      <c r="J807" s="45"/>
      <c r="K807" s="45"/>
      <c r="L807" s="45"/>
      <c r="M807" s="45"/>
      <c r="N807" s="45"/>
      <c r="O807" s="45"/>
      <c r="P807" s="45"/>
      <c r="Q807" s="45"/>
      <c r="R807" s="45"/>
      <c r="S807" s="45"/>
      <c r="T807" s="45"/>
      <c r="U807" s="45"/>
      <c r="V807" s="45"/>
      <c r="W807" s="45"/>
      <c r="X807" s="45"/>
      <c r="Y807" s="45"/>
    </row>
    <row r="808" spans="1:25">
      <c r="A808" s="45"/>
      <c r="B808" s="44"/>
      <c r="C808" s="45"/>
      <c r="D808" s="45"/>
      <c r="E808" s="45"/>
      <c r="F808" s="45"/>
      <c r="G808" s="45"/>
      <c r="H808" s="45"/>
      <c r="I808" s="45"/>
      <c r="J808" s="45"/>
      <c r="K808" s="45"/>
      <c r="L808" s="45"/>
      <c r="M808" s="45"/>
      <c r="N808" s="45"/>
      <c r="O808" s="45"/>
      <c r="P808" s="45"/>
      <c r="Q808" s="45"/>
      <c r="R808" s="45"/>
      <c r="S808" s="45"/>
      <c r="T808" s="45"/>
      <c r="U808" s="45"/>
      <c r="V808" s="45"/>
      <c r="W808" s="45"/>
      <c r="X808" s="45"/>
      <c r="Y808" s="45"/>
    </row>
    <row r="809" spans="1:25">
      <c r="A809" s="45"/>
      <c r="B809" s="44"/>
      <c r="C809" s="45"/>
      <c r="D809" s="45"/>
      <c r="E809" s="45"/>
      <c r="F809" s="45"/>
      <c r="G809" s="45"/>
      <c r="H809" s="45"/>
      <c r="I809" s="45"/>
      <c r="J809" s="45"/>
      <c r="K809" s="45"/>
      <c r="L809" s="45"/>
      <c r="M809" s="45"/>
      <c r="N809" s="45"/>
      <c r="O809" s="45"/>
      <c r="P809" s="45"/>
      <c r="Q809" s="45"/>
      <c r="R809" s="45"/>
      <c r="S809" s="45"/>
      <c r="T809" s="45"/>
      <c r="U809" s="45"/>
      <c r="V809" s="45"/>
      <c r="W809" s="45"/>
      <c r="X809" s="45"/>
      <c r="Y809" s="45"/>
    </row>
    <row r="810" spans="1:25">
      <c r="A810" s="45"/>
      <c r="B810" s="44"/>
      <c r="C810" s="45"/>
      <c r="D810" s="45"/>
      <c r="E810" s="45"/>
      <c r="F810" s="45"/>
      <c r="G810" s="45"/>
      <c r="H810" s="45"/>
      <c r="I810" s="45"/>
      <c r="J810" s="45"/>
      <c r="K810" s="45"/>
      <c r="L810" s="45"/>
      <c r="M810" s="45"/>
      <c r="N810" s="45"/>
      <c r="O810" s="45"/>
      <c r="P810" s="45"/>
      <c r="Q810" s="45"/>
      <c r="R810" s="45"/>
      <c r="S810" s="45"/>
      <c r="T810" s="45"/>
      <c r="U810" s="45"/>
      <c r="V810" s="45"/>
      <c r="W810" s="45"/>
      <c r="X810" s="45"/>
      <c r="Y810" s="45"/>
    </row>
    <row r="811" spans="1:25">
      <c r="A811" s="45"/>
      <c r="B811" s="44"/>
      <c r="C811" s="45"/>
      <c r="D811" s="45"/>
      <c r="E811" s="45"/>
      <c r="F811" s="45"/>
      <c r="G811" s="45"/>
      <c r="H811" s="45"/>
      <c r="I811" s="45"/>
      <c r="J811" s="45"/>
      <c r="K811" s="45"/>
      <c r="L811" s="45"/>
      <c r="M811" s="45"/>
      <c r="N811" s="45"/>
      <c r="O811" s="45"/>
      <c r="P811" s="45"/>
      <c r="Q811" s="45"/>
      <c r="R811" s="45"/>
      <c r="S811" s="45"/>
      <c r="T811" s="45"/>
      <c r="U811" s="45"/>
      <c r="V811" s="45"/>
      <c r="W811" s="45"/>
      <c r="X811" s="45"/>
      <c r="Y811" s="45"/>
    </row>
    <row r="812" spans="1:25">
      <c r="A812" s="45"/>
      <c r="B812" s="44"/>
      <c r="C812" s="45"/>
      <c r="D812" s="45"/>
      <c r="E812" s="45"/>
      <c r="F812" s="45"/>
      <c r="G812" s="45"/>
      <c r="H812" s="45"/>
      <c r="I812" s="45"/>
      <c r="J812" s="45"/>
      <c r="K812" s="45"/>
      <c r="L812" s="45"/>
      <c r="M812" s="45"/>
      <c r="N812" s="45"/>
      <c r="O812" s="45"/>
      <c r="P812" s="45"/>
      <c r="Q812" s="45"/>
      <c r="R812" s="45"/>
      <c r="S812" s="45"/>
      <c r="T812" s="45"/>
      <c r="U812" s="45"/>
      <c r="V812" s="45"/>
      <c r="W812" s="45"/>
      <c r="X812" s="45"/>
      <c r="Y812" s="45"/>
    </row>
    <row r="813" spans="1:25">
      <c r="A813" s="45"/>
      <c r="B813" s="44"/>
      <c r="C813" s="45"/>
      <c r="D813" s="45"/>
      <c r="E813" s="45"/>
      <c r="F813" s="45"/>
      <c r="G813" s="45"/>
      <c r="H813" s="45"/>
      <c r="I813" s="45"/>
      <c r="J813" s="45"/>
      <c r="K813" s="45"/>
      <c r="L813" s="45"/>
      <c r="M813" s="45"/>
      <c r="N813" s="45"/>
      <c r="O813" s="45"/>
      <c r="P813" s="45"/>
      <c r="Q813" s="45"/>
      <c r="R813" s="45"/>
      <c r="S813" s="45"/>
      <c r="T813" s="45"/>
      <c r="U813" s="45"/>
      <c r="V813" s="45"/>
      <c r="W813" s="45"/>
      <c r="X813" s="45"/>
      <c r="Y813" s="45"/>
    </row>
    <row r="814" spans="1:25">
      <c r="A814" s="45"/>
      <c r="B814" s="44"/>
      <c r="C814" s="45"/>
      <c r="D814" s="45"/>
      <c r="E814" s="45"/>
      <c r="F814" s="45"/>
      <c r="G814" s="45"/>
      <c r="H814" s="45"/>
      <c r="I814" s="45"/>
      <c r="J814" s="45"/>
      <c r="K814" s="45"/>
      <c r="L814" s="45"/>
      <c r="M814" s="45"/>
      <c r="N814" s="45"/>
      <c r="O814" s="45"/>
      <c r="P814" s="45"/>
      <c r="Q814" s="45"/>
      <c r="R814" s="45"/>
      <c r="S814" s="45"/>
      <c r="T814" s="45"/>
      <c r="U814" s="45"/>
      <c r="V814" s="45"/>
      <c r="W814" s="45"/>
      <c r="X814" s="45"/>
      <c r="Y814" s="45"/>
    </row>
    <row r="815" spans="1:25">
      <c r="A815" s="45"/>
      <c r="B815" s="44"/>
      <c r="C815" s="45"/>
      <c r="D815" s="45"/>
      <c r="E815" s="45"/>
      <c r="F815" s="45"/>
      <c r="G815" s="45"/>
      <c r="H815" s="45"/>
      <c r="I815" s="45"/>
      <c r="J815" s="45"/>
      <c r="K815" s="45"/>
      <c r="L815" s="45"/>
      <c r="M815" s="45"/>
      <c r="N815" s="45"/>
      <c r="O815" s="45"/>
      <c r="P815" s="45"/>
      <c r="Q815" s="45"/>
      <c r="R815" s="45"/>
      <c r="S815" s="45"/>
      <c r="T815" s="45"/>
      <c r="U815" s="45"/>
      <c r="V815" s="45"/>
      <c r="W815" s="45"/>
      <c r="X815" s="45"/>
      <c r="Y815" s="45"/>
    </row>
    <row r="816" spans="1:25">
      <c r="A816" s="45"/>
      <c r="B816" s="44"/>
      <c r="C816" s="45"/>
      <c r="D816" s="45"/>
      <c r="E816" s="45"/>
      <c r="F816" s="45"/>
      <c r="G816" s="45"/>
      <c r="H816" s="45"/>
      <c r="I816" s="45"/>
      <c r="J816" s="45"/>
      <c r="K816" s="45"/>
      <c r="L816" s="45"/>
      <c r="M816" s="45"/>
      <c r="N816" s="45"/>
      <c r="O816" s="45"/>
      <c r="P816" s="45"/>
      <c r="Q816" s="45"/>
      <c r="R816" s="45"/>
      <c r="S816" s="45"/>
      <c r="T816" s="45"/>
      <c r="U816" s="45"/>
      <c r="V816" s="45"/>
      <c r="W816" s="45"/>
      <c r="X816" s="45"/>
      <c r="Y816" s="45"/>
    </row>
    <row r="817" spans="1:25">
      <c r="A817" s="45"/>
      <c r="B817" s="44"/>
      <c r="C817" s="45"/>
      <c r="D817" s="45"/>
      <c r="E817" s="45"/>
      <c r="F817" s="45"/>
      <c r="G817" s="45"/>
      <c r="H817" s="45"/>
      <c r="I817" s="45"/>
      <c r="J817" s="45"/>
      <c r="K817" s="45"/>
      <c r="L817" s="45"/>
      <c r="M817" s="45"/>
      <c r="N817" s="45"/>
      <c r="O817" s="45"/>
      <c r="P817" s="45"/>
      <c r="Q817" s="45"/>
      <c r="R817" s="45"/>
      <c r="S817" s="45"/>
      <c r="T817" s="45"/>
      <c r="U817" s="45"/>
      <c r="V817" s="45"/>
      <c r="W817" s="45"/>
      <c r="X817" s="45"/>
      <c r="Y817" s="45"/>
    </row>
    <row r="818" spans="1:25">
      <c r="A818" s="45"/>
      <c r="B818" s="44"/>
      <c r="C818" s="45"/>
      <c r="D818" s="45"/>
      <c r="E818" s="45"/>
      <c r="F818" s="45"/>
      <c r="G818" s="45"/>
      <c r="H818" s="45"/>
      <c r="I818" s="45"/>
      <c r="J818" s="45"/>
      <c r="K818" s="45"/>
      <c r="L818" s="45"/>
      <c r="M818" s="45"/>
      <c r="N818" s="45"/>
      <c r="O818" s="45"/>
      <c r="P818" s="45"/>
      <c r="Q818" s="45"/>
      <c r="R818" s="45"/>
      <c r="S818" s="45"/>
      <c r="T818" s="45"/>
      <c r="U818" s="45"/>
      <c r="V818" s="45"/>
      <c r="W818" s="45"/>
      <c r="X818" s="45"/>
      <c r="Y818" s="45"/>
    </row>
    <row r="819" spans="1:25">
      <c r="A819" s="45"/>
      <c r="B819" s="44"/>
      <c r="C819" s="45"/>
      <c r="D819" s="45"/>
      <c r="E819" s="45"/>
      <c r="F819" s="45"/>
      <c r="G819" s="45"/>
      <c r="H819" s="45"/>
      <c r="I819" s="45"/>
      <c r="J819" s="45"/>
      <c r="K819" s="45"/>
      <c r="L819" s="45"/>
      <c r="M819" s="45"/>
      <c r="N819" s="45"/>
      <c r="O819" s="45"/>
      <c r="P819" s="45"/>
      <c r="Q819" s="45"/>
      <c r="R819" s="45"/>
      <c r="S819" s="45"/>
      <c r="T819" s="45"/>
      <c r="U819" s="45"/>
      <c r="V819" s="45"/>
      <c r="W819" s="45"/>
      <c r="X819" s="45"/>
      <c r="Y819" s="45"/>
    </row>
    <row r="820" spans="1:25">
      <c r="A820" s="45"/>
      <c r="B820" s="44"/>
      <c r="C820" s="45"/>
      <c r="D820" s="45"/>
      <c r="E820" s="45"/>
      <c r="F820" s="45"/>
      <c r="G820" s="45"/>
      <c r="H820" s="45"/>
      <c r="I820" s="45"/>
      <c r="J820" s="45"/>
      <c r="K820" s="45"/>
      <c r="L820" s="45"/>
      <c r="M820" s="45"/>
      <c r="N820" s="45"/>
      <c r="O820" s="45"/>
      <c r="P820" s="45"/>
      <c r="Q820" s="45"/>
      <c r="R820" s="45"/>
      <c r="S820" s="45"/>
      <c r="T820" s="45"/>
      <c r="U820" s="45"/>
      <c r="V820" s="45"/>
      <c r="W820" s="45"/>
      <c r="X820" s="45"/>
      <c r="Y820" s="45"/>
    </row>
    <row r="821" spans="1:25">
      <c r="A821" s="45"/>
      <c r="B821" s="44"/>
      <c r="C821" s="45"/>
      <c r="D821" s="45"/>
      <c r="E821" s="45"/>
      <c r="F821" s="45"/>
      <c r="G821" s="45"/>
      <c r="H821" s="45"/>
      <c r="I821" s="45"/>
      <c r="J821" s="45"/>
      <c r="K821" s="45"/>
      <c r="L821" s="45"/>
      <c r="M821" s="45"/>
      <c r="N821" s="45"/>
      <c r="O821" s="45"/>
      <c r="P821" s="45"/>
      <c r="Q821" s="45"/>
      <c r="R821" s="45"/>
      <c r="S821" s="45"/>
      <c r="T821" s="45"/>
      <c r="U821" s="45"/>
      <c r="V821" s="45"/>
      <c r="W821" s="45"/>
      <c r="X821" s="45"/>
      <c r="Y821" s="45"/>
    </row>
    <row r="822" spans="1:25">
      <c r="A822" s="45"/>
      <c r="B822" s="44"/>
      <c r="C822" s="45"/>
      <c r="D822" s="45"/>
      <c r="E822" s="45"/>
      <c r="F822" s="45"/>
      <c r="G822" s="45"/>
      <c r="H822" s="45"/>
      <c r="I822" s="45"/>
      <c r="J822" s="45"/>
      <c r="K822" s="45"/>
      <c r="L822" s="45"/>
      <c r="M822" s="45"/>
      <c r="N822" s="45"/>
      <c r="O822" s="45"/>
      <c r="P822" s="45"/>
      <c r="Q822" s="45"/>
      <c r="R822" s="45"/>
      <c r="S822" s="45"/>
      <c r="T822" s="45"/>
      <c r="U822" s="45"/>
      <c r="V822" s="45"/>
      <c r="W822" s="45"/>
      <c r="X822" s="45"/>
      <c r="Y822" s="45"/>
    </row>
    <row r="823" spans="1:25">
      <c r="A823" s="45"/>
      <c r="B823" s="44"/>
      <c r="C823" s="45"/>
      <c r="D823" s="45"/>
      <c r="E823" s="45"/>
      <c r="F823" s="45"/>
      <c r="G823" s="45"/>
      <c r="H823" s="45"/>
      <c r="I823" s="45"/>
      <c r="J823" s="45"/>
      <c r="K823" s="45"/>
      <c r="L823" s="45"/>
      <c r="M823" s="45"/>
      <c r="N823" s="45"/>
      <c r="O823" s="45"/>
      <c r="P823" s="45"/>
      <c r="Q823" s="45"/>
      <c r="R823" s="45"/>
      <c r="S823" s="45"/>
      <c r="T823" s="45"/>
      <c r="U823" s="45"/>
      <c r="V823" s="45"/>
      <c r="W823" s="45"/>
      <c r="X823" s="45"/>
      <c r="Y823" s="45"/>
    </row>
    <row r="824" spans="1:25">
      <c r="A824" s="45"/>
      <c r="B824" s="44"/>
      <c r="C824" s="45"/>
      <c r="D824" s="45"/>
      <c r="E824" s="45"/>
      <c r="F824" s="45"/>
      <c r="G824" s="45"/>
      <c r="H824" s="45"/>
      <c r="I824" s="45"/>
      <c r="J824" s="45"/>
      <c r="K824" s="45"/>
      <c r="L824" s="45"/>
      <c r="M824" s="45"/>
      <c r="N824" s="45"/>
      <c r="O824" s="45"/>
      <c r="P824" s="45"/>
      <c r="Q824" s="45"/>
      <c r="R824" s="45"/>
      <c r="S824" s="45"/>
      <c r="T824" s="45"/>
      <c r="U824" s="45"/>
      <c r="V824" s="45"/>
      <c r="W824" s="45"/>
      <c r="X824" s="45"/>
      <c r="Y824" s="45"/>
    </row>
    <row r="825" spans="1:25">
      <c r="A825" s="45"/>
      <c r="B825" s="44"/>
      <c r="C825" s="45"/>
      <c r="D825" s="45"/>
      <c r="E825" s="45"/>
      <c r="F825" s="45"/>
      <c r="G825" s="45"/>
      <c r="H825" s="45"/>
      <c r="I825" s="45"/>
      <c r="J825" s="45"/>
      <c r="K825" s="45"/>
      <c r="L825" s="45"/>
      <c r="M825" s="45"/>
      <c r="N825" s="45"/>
      <c r="O825" s="45"/>
      <c r="P825" s="45"/>
      <c r="Q825" s="45"/>
      <c r="R825" s="45"/>
      <c r="S825" s="45"/>
      <c r="T825" s="45"/>
      <c r="U825" s="45"/>
      <c r="V825" s="45"/>
      <c r="W825" s="45"/>
      <c r="X825" s="45"/>
      <c r="Y825" s="45"/>
    </row>
    <row r="826" spans="1:25">
      <c r="A826" s="45"/>
      <c r="B826" s="44"/>
      <c r="C826" s="45"/>
      <c r="D826" s="45"/>
      <c r="E826" s="45"/>
      <c r="F826" s="45"/>
      <c r="G826" s="45"/>
      <c r="H826" s="45"/>
      <c r="I826" s="45"/>
      <c r="J826" s="45"/>
      <c r="K826" s="45"/>
      <c r="L826" s="45"/>
      <c r="M826" s="45"/>
      <c r="N826" s="45"/>
      <c r="O826" s="45"/>
      <c r="P826" s="45"/>
      <c r="Q826" s="45"/>
      <c r="R826" s="45"/>
      <c r="S826" s="45"/>
      <c r="T826" s="45"/>
      <c r="U826" s="45"/>
      <c r="V826" s="45"/>
      <c r="W826" s="45"/>
      <c r="X826" s="45"/>
      <c r="Y826" s="45"/>
    </row>
    <row r="827" spans="1:25">
      <c r="A827" s="45"/>
      <c r="B827" s="44"/>
      <c r="C827" s="45"/>
      <c r="D827" s="45"/>
      <c r="E827" s="45"/>
      <c r="F827" s="45"/>
      <c r="G827" s="45"/>
      <c r="H827" s="45"/>
      <c r="I827" s="45"/>
      <c r="J827" s="45"/>
      <c r="K827" s="45"/>
      <c r="L827" s="45"/>
      <c r="M827" s="45"/>
      <c r="N827" s="45"/>
      <c r="O827" s="45"/>
      <c r="P827" s="45"/>
      <c r="Q827" s="45"/>
      <c r="R827" s="45"/>
      <c r="S827" s="45"/>
      <c r="T827" s="45"/>
      <c r="U827" s="45"/>
      <c r="V827" s="45"/>
      <c r="W827" s="45"/>
      <c r="X827" s="45"/>
      <c r="Y827" s="45"/>
    </row>
    <row r="828" spans="1:25">
      <c r="A828" s="45"/>
      <c r="B828" s="44"/>
      <c r="C828" s="45"/>
      <c r="D828" s="45"/>
      <c r="E828" s="45"/>
      <c r="F828" s="45"/>
      <c r="G828" s="45"/>
      <c r="H828" s="45"/>
      <c r="I828" s="45"/>
      <c r="J828" s="45"/>
      <c r="K828" s="45"/>
      <c r="L828" s="45"/>
      <c r="M828" s="45"/>
      <c r="N828" s="45"/>
      <c r="O828" s="45"/>
      <c r="P828" s="45"/>
      <c r="Q828" s="45"/>
      <c r="R828" s="45"/>
      <c r="S828" s="45"/>
      <c r="T828" s="45"/>
      <c r="U828" s="45"/>
      <c r="V828" s="45"/>
      <c r="W828" s="45"/>
      <c r="X828" s="45"/>
      <c r="Y828" s="45"/>
    </row>
    <row r="829" spans="1:25">
      <c r="A829" s="45"/>
      <c r="B829" s="44"/>
      <c r="C829" s="45"/>
      <c r="D829" s="45"/>
      <c r="E829" s="45"/>
      <c r="F829" s="45"/>
      <c r="G829" s="45"/>
      <c r="H829" s="45"/>
      <c r="I829" s="45"/>
      <c r="J829" s="45"/>
      <c r="K829" s="45"/>
      <c r="L829" s="45"/>
      <c r="M829" s="45"/>
      <c r="N829" s="45"/>
      <c r="O829" s="45"/>
      <c r="P829" s="45"/>
      <c r="Q829" s="45"/>
      <c r="R829" s="45"/>
      <c r="S829" s="45"/>
      <c r="T829" s="45"/>
      <c r="U829" s="45"/>
      <c r="V829" s="45"/>
      <c r="W829" s="45"/>
      <c r="X829" s="45"/>
      <c r="Y829" s="45"/>
    </row>
    <row r="830" spans="1:25">
      <c r="A830" s="45"/>
      <c r="B830" s="44"/>
      <c r="C830" s="45"/>
      <c r="D830" s="45"/>
      <c r="E830" s="45"/>
      <c r="F830" s="45"/>
      <c r="G830" s="45"/>
      <c r="H830" s="45"/>
      <c r="I830" s="45"/>
      <c r="J830" s="45"/>
      <c r="K830" s="45"/>
      <c r="L830" s="45"/>
      <c r="M830" s="45"/>
      <c r="N830" s="45"/>
      <c r="O830" s="45"/>
      <c r="P830" s="45"/>
      <c r="Q830" s="45"/>
      <c r="R830" s="45"/>
      <c r="S830" s="45"/>
      <c r="T830" s="45"/>
      <c r="U830" s="45"/>
      <c r="V830" s="45"/>
      <c r="W830" s="45"/>
      <c r="X830" s="45"/>
      <c r="Y830" s="45"/>
    </row>
    <row r="831" spans="1:25">
      <c r="A831" s="45"/>
      <c r="B831" s="44"/>
      <c r="C831" s="45"/>
      <c r="D831" s="45"/>
      <c r="E831" s="45"/>
      <c r="F831" s="45"/>
      <c r="G831" s="45"/>
      <c r="H831" s="45"/>
      <c r="I831" s="45"/>
      <c r="J831" s="45"/>
      <c r="K831" s="45"/>
      <c r="L831" s="45"/>
      <c r="M831" s="45"/>
      <c r="N831" s="45"/>
      <c r="O831" s="45"/>
      <c r="P831" s="45"/>
      <c r="Q831" s="45"/>
      <c r="R831" s="45"/>
      <c r="S831" s="45"/>
      <c r="T831" s="45"/>
      <c r="U831" s="45"/>
      <c r="V831" s="45"/>
      <c r="W831" s="45"/>
      <c r="X831" s="45"/>
      <c r="Y831" s="45"/>
    </row>
    <row r="832" spans="1:25">
      <c r="A832" s="45"/>
      <c r="B832" s="44"/>
      <c r="C832" s="45"/>
      <c r="D832" s="45"/>
      <c r="E832" s="45"/>
      <c r="F832" s="45"/>
      <c r="G832" s="45"/>
      <c r="H832" s="45"/>
      <c r="I832" s="45"/>
      <c r="J832" s="45"/>
      <c r="K832" s="45"/>
      <c r="L832" s="45"/>
      <c r="M832" s="45"/>
      <c r="N832" s="45"/>
      <c r="O832" s="45"/>
      <c r="P832" s="45"/>
      <c r="Q832" s="45"/>
      <c r="R832" s="45"/>
      <c r="S832" s="45"/>
      <c r="T832" s="45"/>
      <c r="U832" s="45"/>
      <c r="V832" s="45"/>
      <c r="W832" s="45"/>
      <c r="X832" s="45"/>
      <c r="Y832" s="45"/>
    </row>
    <row r="833" spans="1:25">
      <c r="A833" s="45"/>
      <c r="B833" s="44"/>
      <c r="C833" s="45"/>
      <c r="D833" s="45"/>
      <c r="E833" s="45"/>
      <c r="F833" s="45"/>
      <c r="G833" s="45"/>
      <c r="H833" s="45"/>
      <c r="I833" s="45"/>
      <c r="J833" s="45"/>
      <c r="K833" s="45"/>
      <c r="L833" s="45"/>
      <c r="M833" s="45"/>
      <c r="N833" s="45"/>
      <c r="O833" s="45"/>
      <c r="P833" s="45"/>
      <c r="Q833" s="45"/>
      <c r="R833" s="45"/>
      <c r="S833" s="45"/>
      <c r="T833" s="45"/>
      <c r="U833" s="45"/>
      <c r="V833" s="45"/>
      <c r="W833" s="45"/>
      <c r="X833" s="45"/>
      <c r="Y833" s="45"/>
    </row>
    <row r="834" spans="1:25">
      <c r="A834" s="45"/>
      <c r="B834" s="44"/>
      <c r="C834" s="45"/>
      <c r="D834" s="45"/>
      <c r="E834" s="45"/>
      <c r="F834" s="45"/>
      <c r="G834" s="45"/>
      <c r="H834" s="45"/>
      <c r="I834" s="45"/>
      <c r="J834" s="45"/>
      <c r="K834" s="45"/>
      <c r="L834" s="45"/>
      <c r="M834" s="45"/>
      <c r="N834" s="45"/>
      <c r="O834" s="45"/>
      <c r="P834" s="45"/>
      <c r="Q834" s="45"/>
      <c r="R834" s="45"/>
      <c r="S834" s="45"/>
      <c r="T834" s="45"/>
      <c r="U834" s="45"/>
      <c r="V834" s="45"/>
      <c r="W834" s="45"/>
      <c r="X834" s="45"/>
      <c r="Y834" s="45"/>
    </row>
    <row r="835" spans="1:25">
      <c r="A835" s="45"/>
      <c r="B835" s="44"/>
      <c r="C835" s="45"/>
      <c r="D835" s="45"/>
      <c r="E835" s="45"/>
      <c r="F835" s="45"/>
      <c r="G835" s="45"/>
      <c r="H835" s="45"/>
      <c r="I835" s="45"/>
      <c r="J835" s="45"/>
      <c r="K835" s="45"/>
      <c r="L835" s="45"/>
      <c r="M835" s="45"/>
      <c r="N835" s="45"/>
      <c r="O835" s="45"/>
      <c r="P835" s="45"/>
      <c r="Q835" s="45"/>
      <c r="R835" s="45"/>
      <c r="S835" s="45"/>
      <c r="T835" s="45"/>
      <c r="U835" s="45"/>
      <c r="V835" s="45"/>
      <c r="W835" s="45"/>
      <c r="X835" s="45"/>
      <c r="Y835" s="45"/>
    </row>
    <row r="836" spans="1:25">
      <c r="A836" s="45"/>
      <c r="B836" s="44"/>
      <c r="C836" s="45"/>
      <c r="D836" s="45"/>
      <c r="E836" s="45"/>
      <c r="F836" s="45"/>
      <c r="G836" s="45"/>
      <c r="H836" s="45"/>
      <c r="I836" s="45"/>
      <c r="J836" s="45"/>
      <c r="K836" s="45"/>
      <c r="L836" s="45"/>
      <c r="M836" s="45"/>
      <c r="N836" s="45"/>
      <c r="O836" s="45"/>
      <c r="P836" s="45"/>
      <c r="Q836" s="45"/>
      <c r="R836" s="45"/>
      <c r="S836" s="45"/>
      <c r="T836" s="45"/>
      <c r="U836" s="45"/>
      <c r="V836" s="45"/>
      <c r="W836" s="45"/>
      <c r="X836" s="45"/>
      <c r="Y836" s="45"/>
    </row>
    <row r="837" spans="1:25">
      <c r="A837" s="45"/>
      <c r="B837" s="44"/>
      <c r="C837" s="45"/>
      <c r="D837" s="45"/>
      <c r="E837" s="45"/>
      <c r="F837" s="45"/>
      <c r="G837" s="45"/>
      <c r="H837" s="45"/>
      <c r="I837" s="45"/>
      <c r="J837" s="45"/>
      <c r="K837" s="45"/>
      <c r="L837" s="45"/>
      <c r="M837" s="45"/>
      <c r="N837" s="45"/>
      <c r="O837" s="45"/>
      <c r="P837" s="45"/>
      <c r="Q837" s="45"/>
      <c r="R837" s="45"/>
      <c r="S837" s="45"/>
      <c r="T837" s="45"/>
      <c r="U837" s="45"/>
      <c r="V837" s="45"/>
      <c r="W837" s="45"/>
      <c r="X837" s="45"/>
      <c r="Y837" s="45"/>
    </row>
    <row r="838" spans="1:25">
      <c r="A838" s="45"/>
      <c r="B838" s="44"/>
      <c r="C838" s="45"/>
      <c r="D838" s="45"/>
      <c r="E838" s="45"/>
      <c r="F838" s="45"/>
      <c r="G838" s="45"/>
      <c r="H838" s="45"/>
      <c r="I838" s="45"/>
      <c r="J838" s="45"/>
      <c r="K838" s="45"/>
      <c r="L838" s="45"/>
      <c r="M838" s="45"/>
      <c r="N838" s="45"/>
      <c r="O838" s="45"/>
      <c r="P838" s="45"/>
      <c r="Q838" s="45"/>
      <c r="R838" s="45"/>
      <c r="S838" s="45"/>
      <c r="T838" s="45"/>
      <c r="U838" s="45"/>
      <c r="V838" s="45"/>
      <c r="W838" s="45"/>
      <c r="X838" s="45"/>
      <c r="Y838" s="45"/>
    </row>
    <row r="839" spans="1:25">
      <c r="A839" s="45"/>
      <c r="B839" s="44"/>
      <c r="C839" s="45"/>
      <c r="D839" s="45"/>
      <c r="E839" s="45"/>
      <c r="F839" s="45"/>
      <c r="G839" s="45"/>
      <c r="H839" s="45"/>
      <c r="I839" s="45"/>
      <c r="J839" s="45"/>
      <c r="K839" s="45"/>
      <c r="L839" s="45"/>
      <c r="M839" s="45"/>
      <c r="N839" s="45"/>
      <c r="O839" s="45"/>
      <c r="P839" s="45"/>
      <c r="Q839" s="45"/>
      <c r="R839" s="45"/>
      <c r="S839" s="45"/>
      <c r="T839" s="45"/>
      <c r="U839" s="45"/>
      <c r="V839" s="45"/>
      <c r="W839" s="45"/>
      <c r="X839" s="45"/>
      <c r="Y839" s="45"/>
    </row>
    <row r="840" spans="1:25">
      <c r="A840" s="45"/>
      <c r="B840" s="44"/>
      <c r="C840" s="45"/>
      <c r="D840" s="45"/>
      <c r="E840" s="45"/>
      <c r="F840" s="45"/>
      <c r="G840" s="45"/>
      <c r="H840" s="45"/>
      <c r="I840" s="45"/>
      <c r="J840" s="45"/>
      <c r="K840" s="45"/>
      <c r="L840" s="45"/>
      <c r="M840" s="45"/>
      <c r="N840" s="45"/>
      <c r="O840" s="45"/>
      <c r="P840" s="45"/>
      <c r="Q840" s="45"/>
      <c r="R840" s="45"/>
      <c r="S840" s="45"/>
      <c r="T840" s="45"/>
      <c r="U840" s="45"/>
      <c r="V840" s="45"/>
      <c r="W840" s="45"/>
      <c r="X840" s="45"/>
      <c r="Y840" s="45"/>
    </row>
    <row r="841" spans="1:25">
      <c r="A841" s="45"/>
      <c r="B841" s="44"/>
      <c r="C841" s="45"/>
      <c r="D841" s="45"/>
      <c r="E841" s="45"/>
      <c r="F841" s="45"/>
      <c r="G841" s="45"/>
      <c r="H841" s="45"/>
      <c r="I841" s="45"/>
      <c r="J841" s="45"/>
      <c r="K841" s="45"/>
      <c r="L841" s="45"/>
      <c r="M841" s="45"/>
      <c r="N841" s="45"/>
      <c r="O841" s="45"/>
      <c r="P841" s="45"/>
      <c r="Q841" s="45"/>
      <c r="R841" s="45"/>
      <c r="S841" s="45"/>
      <c r="T841" s="45"/>
      <c r="U841" s="45"/>
      <c r="V841" s="45"/>
      <c r="W841" s="45"/>
      <c r="X841" s="45"/>
      <c r="Y841" s="45"/>
    </row>
    <row r="842" spans="1:25">
      <c r="A842" s="45"/>
      <c r="B842" s="44"/>
      <c r="C842" s="45"/>
      <c r="D842" s="45"/>
      <c r="E842" s="45"/>
      <c r="F842" s="45"/>
      <c r="G842" s="45"/>
      <c r="H842" s="45"/>
      <c r="I842" s="45"/>
      <c r="J842" s="45"/>
      <c r="K842" s="45"/>
      <c r="L842" s="45"/>
      <c r="M842" s="45"/>
      <c r="N842" s="45"/>
      <c r="O842" s="45"/>
      <c r="P842" s="45"/>
      <c r="Q842" s="45"/>
      <c r="R842" s="45"/>
      <c r="S842" s="45"/>
      <c r="T842" s="45"/>
      <c r="U842" s="45"/>
      <c r="V842" s="45"/>
      <c r="W842" s="45"/>
      <c r="X842" s="45"/>
      <c r="Y842" s="45"/>
    </row>
    <row r="843" spans="1:25">
      <c r="A843" s="45"/>
      <c r="B843" s="44"/>
      <c r="C843" s="45"/>
      <c r="D843" s="45"/>
      <c r="E843" s="45"/>
      <c r="F843" s="45"/>
      <c r="G843" s="45"/>
      <c r="H843" s="45"/>
      <c r="I843" s="45"/>
      <c r="J843" s="45"/>
      <c r="K843" s="45"/>
      <c r="L843" s="45"/>
      <c r="M843" s="45"/>
      <c r="N843" s="45"/>
      <c r="O843" s="45"/>
      <c r="P843" s="45"/>
      <c r="Q843" s="45"/>
      <c r="R843" s="45"/>
      <c r="S843" s="45"/>
      <c r="T843" s="45"/>
      <c r="U843" s="45"/>
      <c r="V843" s="45"/>
      <c r="W843" s="45"/>
      <c r="X843" s="45"/>
      <c r="Y843" s="45"/>
    </row>
    <row r="844" spans="1:25">
      <c r="A844" s="45"/>
      <c r="B844" s="44"/>
      <c r="C844" s="45"/>
      <c r="D844" s="45"/>
      <c r="E844" s="45"/>
      <c r="F844" s="45"/>
      <c r="G844" s="45"/>
      <c r="H844" s="45"/>
      <c r="I844" s="45"/>
      <c r="J844" s="45"/>
      <c r="K844" s="45"/>
      <c r="L844" s="45"/>
      <c r="M844" s="45"/>
      <c r="N844" s="45"/>
      <c r="O844" s="45"/>
      <c r="P844" s="45"/>
      <c r="Q844" s="45"/>
      <c r="R844" s="45"/>
      <c r="S844" s="45"/>
      <c r="T844" s="45"/>
      <c r="U844" s="45"/>
      <c r="V844" s="45"/>
      <c r="W844" s="45"/>
      <c r="X844" s="45"/>
      <c r="Y844" s="45"/>
    </row>
    <row r="845" spans="1:25">
      <c r="A845" s="45"/>
      <c r="B845" s="44"/>
      <c r="C845" s="45"/>
      <c r="D845" s="45"/>
      <c r="E845" s="45"/>
      <c r="F845" s="45"/>
      <c r="G845" s="45"/>
      <c r="H845" s="45"/>
      <c r="I845" s="45"/>
      <c r="J845" s="45"/>
      <c r="K845" s="45"/>
      <c r="L845" s="45"/>
      <c r="M845" s="45"/>
      <c r="N845" s="45"/>
      <c r="O845" s="45"/>
      <c r="P845" s="45"/>
      <c r="Q845" s="45"/>
      <c r="R845" s="45"/>
      <c r="S845" s="45"/>
      <c r="T845" s="45"/>
      <c r="U845" s="45"/>
      <c r="V845" s="45"/>
      <c r="W845" s="45"/>
      <c r="X845" s="45"/>
      <c r="Y845" s="45"/>
    </row>
    <row r="846" spans="1:25">
      <c r="A846" s="45"/>
      <c r="B846" s="44"/>
      <c r="C846" s="45"/>
      <c r="D846" s="45"/>
      <c r="E846" s="45"/>
      <c r="F846" s="45"/>
      <c r="G846" s="45"/>
      <c r="H846" s="45"/>
      <c r="I846" s="45"/>
      <c r="J846" s="45"/>
      <c r="K846" s="45"/>
      <c r="L846" s="45"/>
      <c r="M846" s="45"/>
      <c r="N846" s="45"/>
      <c r="O846" s="45"/>
      <c r="P846" s="45"/>
      <c r="Q846" s="45"/>
      <c r="R846" s="45"/>
      <c r="S846" s="45"/>
      <c r="T846" s="45"/>
      <c r="U846" s="45"/>
      <c r="V846" s="45"/>
      <c r="W846" s="45"/>
      <c r="X846" s="45"/>
      <c r="Y846" s="45"/>
    </row>
    <row r="847" spans="1:25">
      <c r="A847" s="45"/>
      <c r="B847" s="44"/>
      <c r="C847" s="45"/>
      <c r="D847" s="45"/>
      <c r="E847" s="45"/>
      <c r="F847" s="45"/>
      <c r="G847" s="45"/>
      <c r="H847" s="45"/>
      <c r="I847" s="45"/>
      <c r="J847" s="45"/>
      <c r="K847" s="45"/>
      <c r="L847" s="45"/>
      <c r="M847" s="45"/>
      <c r="N847" s="45"/>
      <c r="O847" s="45"/>
      <c r="P847" s="45"/>
      <c r="Q847" s="45"/>
      <c r="R847" s="45"/>
      <c r="S847" s="45"/>
      <c r="T847" s="45"/>
      <c r="U847" s="45"/>
      <c r="V847" s="45"/>
      <c r="W847" s="45"/>
      <c r="X847" s="45"/>
      <c r="Y847" s="45"/>
    </row>
    <row r="848" spans="1:25">
      <c r="A848" s="45"/>
      <c r="B848" s="44"/>
      <c r="C848" s="45"/>
      <c r="D848" s="45"/>
      <c r="E848" s="45"/>
      <c r="F848" s="45"/>
      <c r="G848" s="45"/>
      <c r="H848" s="45"/>
      <c r="I848" s="45"/>
      <c r="J848" s="45"/>
      <c r="K848" s="45"/>
      <c r="L848" s="45"/>
      <c r="M848" s="45"/>
      <c r="N848" s="45"/>
      <c r="O848" s="45"/>
      <c r="P848" s="45"/>
      <c r="Q848" s="45"/>
      <c r="R848" s="45"/>
      <c r="S848" s="45"/>
      <c r="T848" s="45"/>
      <c r="U848" s="45"/>
      <c r="V848" s="45"/>
      <c r="W848" s="45"/>
      <c r="X848" s="45"/>
      <c r="Y848" s="45"/>
    </row>
    <row r="849" spans="1:25">
      <c r="A849" s="45"/>
      <c r="B849" s="44"/>
      <c r="C849" s="45"/>
      <c r="D849" s="45"/>
      <c r="E849" s="45"/>
      <c r="F849" s="45"/>
      <c r="G849" s="45"/>
      <c r="H849" s="45"/>
      <c r="I849" s="45"/>
      <c r="J849" s="45"/>
      <c r="K849" s="45"/>
      <c r="L849" s="45"/>
      <c r="M849" s="45"/>
      <c r="N849" s="45"/>
      <c r="O849" s="45"/>
      <c r="P849" s="45"/>
      <c r="Q849" s="45"/>
      <c r="R849" s="45"/>
      <c r="S849" s="45"/>
      <c r="T849" s="45"/>
      <c r="U849" s="45"/>
      <c r="V849" s="45"/>
      <c r="W849" s="45"/>
      <c r="X849" s="45"/>
      <c r="Y849" s="45"/>
    </row>
    <row r="850" spans="1:25">
      <c r="A850" s="45"/>
      <c r="B850" s="44"/>
      <c r="C850" s="45"/>
      <c r="D850" s="45"/>
      <c r="E850" s="45"/>
      <c r="F850" s="45"/>
      <c r="G850" s="45"/>
      <c r="H850" s="45"/>
      <c r="I850" s="45"/>
      <c r="J850" s="45"/>
      <c r="K850" s="45"/>
      <c r="L850" s="45"/>
      <c r="M850" s="45"/>
      <c r="N850" s="45"/>
      <c r="O850" s="45"/>
      <c r="P850" s="45"/>
      <c r="Q850" s="45"/>
      <c r="R850" s="45"/>
      <c r="S850" s="45"/>
      <c r="T850" s="45"/>
      <c r="U850" s="45"/>
      <c r="V850" s="45"/>
      <c r="W850" s="45"/>
      <c r="X850" s="45"/>
      <c r="Y850" s="45"/>
    </row>
    <row r="851" spans="1:25">
      <c r="A851" s="45"/>
      <c r="B851" s="44"/>
      <c r="C851" s="45"/>
      <c r="D851" s="45"/>
      <c r="E851" s="45"/>
      <c r="F851" s="45"/>
      <c r="G851" s="45"/>
      <c r="H851" s="45"/>
      <c r="I851" s="45"/>
      <c r="J851" s="45"/>
      <c r="K851" s="45"/>
      <c r="L851" s="45"/>
      <c r="M851" s="45"/>
      <c r="N851" s="45"/>
      <c r="O851" s="45"/>
      <c r="P851" s="45"/>
      <c r="Q851" s="45"/>
      <c r="R851" s="45"/>
      <c r="S851" s="45"/>
      <c r="T851" s="45"/>
      <c r="U851" s="45"/>
      <c r="V851" s="45"/>
      <c r="W851" s="45"/>
      <c r="X851" s="45"/>
      <c r="Y851" s="45"/>
    </row>
    <row r="852" spans="1:25">
      <c r="A852" s="45"/>
      <c r="B852" s="44"/>
      <c r="C852" s="45"/>
      <c r="D852" s="45"/>
      <c r="E852" s="45"/>
      <c r="F852" s="45"/>
      <c r="G852" s="45"/>
      <c r="H852" s="45"/>
      <c r="I852" s="45"/>
      <c r="J852" s="45"/>
      <c r="K852" s="45"/>
      <c r="L852" s="45"/>
      <c r="M852" s="45"/>
      <c r="N852" s="45"/>
      <c r="O852" s="45"/>
      <c r="P852" s="45"/>
      <c r="Q852" s="45"/>
      <c r="R852" s="45"/>
      <c r="S852" s="45"/>
      <c r="T852" s="45"/>
      <c r="U852" s="45"/>
      <c r="V852" s="45"/>
      <c r="W852" s="45"/>
      <c r="X852" s="45"/>
      <c r="Y852" s="45"/>
    </row>
    <row r="853" spans="1:25">
      <c r="A853" s="45"/>
      <c r="B853" s="44"/>
      <c r="C853" s="45"/>
      <c r="D853" s="45"/>
      <c r="E853" s="45"/>
      <c r="F853" s="45"/>
      <c r="G853" s="45"/>
      <c r="H853" s="45"/>
      <c r="I853" s="45"/>
      <c r="J853" s="45"/>
      <c r="K853" s="45"/>
      <c r="L853" s="45"/>
      <c r="M853" s="45"/>
      <c r="N853" s="45"/>
      <c r="O853" s="45"/>
      <c r="P853" s="45"/>
      <c r="Q853" s="45"/>
      <c r="R853" s="45"/>
      <c r="S853" s="45"/>
      <c r="T853" s="45"/>
      <c r="U853" s="45"/>
      <c r="V853" s="45"/>
      <c r="W853" s="45"/>
      <c r="X853" s="45"/>
      <c r="Y853" s="45"/>
    </row>
    <row r="854" spans="1:25">
      <c r="A854" s="45"/>
      <c r="B854" s="44"/>
      <c r="C854" s="45"/>
      <c r="D854" s="45"/>
      <c r="E854" s="45"/>
      <c r="F854" s="45"/>
      <c r="G854" s="45"/>
      <c r="H854" s="45"/>
      <c r="I854" s="45"/>
      <c r="J854" s="45"/>
      <c r="K854" s="45"/>
      <c r="L854" s="45"/>
      <c r="M854" s="45"/>
      <c r="N854" s="45"/>
      <c r="O854" s="45"/>
      <c r="P854" s="45"/>
      <c r="Q854" s="45"/>
      <c r="R854" s="45"/>
      <c r="S854" s="45"/>
      <c r="T854" s="45"/>
      <c r="U854" s="45"/>
      <c r="V854" s="45"/>
      <c r="W854" s="45"/>
      <c r="X854" s="45"/>
      <c r="Y854" s="45"/>
    </row>
    <row r="855" spans="1:25">
      <c r="A855" s="45"/>
      <c r="B855" s="44"/>
      <c r="C855" s="45"/>
      <c r="D855" s="45"/>
      <c r="E855" s="45"/>
      <c r="F855" s="45"/>
      <c r="G855" s="45"/>
      <c r="H855" s="45"/>
      <c r="I855" s="45"/>
      <c r="J855" s="45"/>
      <c r="K855" s="45"/>
      <c r="L855" s="45"/>
      <c r="M855" s="45"/>
      <c r="N855" s="45"/>
      <c r="O855" s="45"/>
      <c r="P855" s="45"/>
      <c r="Q855" s="45"/>
      <c r="R855" s="45"/>
      <c r="S855" s="45"/>
      <c r="T855" s="45"/>
      <c r="U855" s="45"/>
      <c r="V855" s="45"/>
      <c r="W855" s="45"/>
      <c r="X855" s="45"/>
      <c r="Y855" s="45"/>
    </row>
    <row r="856" spans="1:25">
      <c r="A856" s="45"/>
      <c r="B856" s="44"/>
      <c r="C856" s="45"/>
      <c r="D856" s="45"/>
      <c r="E856" s="45"/>
      <c r="F856" s="45"/>
      <c r="G856" s="45"/>
      <c r="H856" s="45"/>
      <c r="I856" s="45"/>
      <c r="J856" s="45"/>
      <c r="K856" s="45"/>
      <c r="L856" s="45"/>
      <c r="M856" s="45"/>
      <c r="N856" s="45"/>
      <c r="O856" s="45"/>
      <c r="P856" s="45"/>
      <c r="Q856" s="45"/>
      <c r="R856" s="45"/>
      <c r="S856" s="45"/>
      <c r="T856" s="45"/>
      <c r="U856" s="45"/>
      <c r="V856" s="45"/>
      <c r="W856" s="45"/>
      <c r="X856" s="45"/>
      <c r="Y856" s="45"/>
    </row>
    <row r="857" spans="1:25">
      <c r="A857" s="45"/>
      <c r="B857" s="44"/>
      <c r="C857" s="45"/>
      <c r="D857" s="45"/>
      <c r="E857" s="45"/>
      <c r="F857" s="45"/>
      <c r="G857" s="45"/>
      <c r="H857" s="45"/>
      <c r="I857" s="45"/>
      <c r="J857" s="45"/>
      <c r="K857" s="45"/>
      <c r="L857" s="45"/>
      <c r="M857" s="45"/>
      <c r="N857" s="45"/>
      <c r="O857" s="45"/>
      <c r="P857" s="45"/>
      <c r="Q857" s="45"/>
      <c r="R857" s="45"/>
      <c r="S857" s="45"/>
      <c r="T857" s="45"/>
      <c r="U857" s="45"/>
      <c r="V857" s="45"/>
      <c r="W857" s="45"/>
      <c r="X857" s="45"/>
      <c r="Y857" s="45"/>
    </row>
    <row r="858" spans="1:25">
      <c r="A858" s="45"/>
      <c r="B858" s="44"/>
      <c r="C858" s="45"/>
      <c r="D858" s="45"/>
      <c r="E858" s="45"/>
      <c r="F858" s="45"/>
      <c r="G858" s="45"/>
      <c r="H858" s="45"/>
      <c r="I858" s="45"/>
      <c r="J858" s="45"/>
      <c r="K858" s="45"/>
      <c r="L858" s="45"/>
      <c r="M858" s="45"/>
      <c r="N858" s="45"/>
      <c r="O858" s="45"/>
      <c r="P858" s="45"/>
      <c r="Q858" s="45"/>
      <c r="R858" s="45"/>
      <c r="S858" s="45"/>
      <c r="T858" s="45"/>
      <c r="U858" s="45"/>
      <c r="V858" s="45"/>
      <c r="W858" s="45"/>
      <c r="X858" s="45"/>
      <c r="Y858" s="45"/>
    </row>
    <row r="859" spans="1:25">
      <c r="A859" s="45"/>
      <c r="B859" s="44"/>
      <c r="C859" s="45"/>
      <c r="D859" s="45"/>
      <c r="E859" s="45"/>
      <c r="F859" s="45"/>
      <c r="G859" s="45"/>
      <c r="H859" s="45"/>
      <c r="I859" s="45"/>
      <c r="J859" s="45"/>
      <c r="K859" s="45"/>
      <c r="L859" s="45"/>
      <c r="M859" s="45"/>
      <c r="N859" s="45"/>
      <c r="O859" s="45"/>
      <c r="P859" s="45"/>
      <c r="Q859" s="45"/>
      <c r="R859" s="45"/>
      <c r="S859" s="45"/>
      <c r="T859" s="45"/>
      <c r="U859" s="45"/>
      <c r="V859" s="45"/>
      <c r="W859" s="45"/>
      <c r="X859" s="45"/>
      <c r="Y859" s="45"/>
    </row>
    <row r="860" spans="1:25">
      <c r="A860" s="45"/>
      <c r="B860" s="44"/>
      <c r="C860" s="45"/>
      <c r="D860" s="45"/>
      <c r="E860" s="45"/>
      <c r="F860" s="45"/>
      <c r="G860" s="45"/>
      <c r="H860" s="45"/>
      <c r="I860" s="45"/>
      <c r="J860" s="45"/>
      <c r="K860" s="45"/>
      <c r="L860" s="45"/>
      <c r="M860" s="45"/>
      <c r="N860" s="45"/>
      <c r="O860" s="45"/>
      <c r="P860" s="45"/>
      <c r="Q860" s="45"/>
      <c r="R860" s="45"/>
      <c r="S860" s="45"/>
      <c r="T860" s="45"/>
      <c r="U860" s="45"/>
      <c r="V860" s="45"/>
      <c r="W860" s="45"/>
      <c r="X860" s="45"/>
      <c r="Y860" s="45"/>
    </row>
    <row r="861" spans="1:25">
      <c r="A861" s="45"/>
      <c r="B861" s="44"/>
      <c r="C861" s="45"/>
      <c r="D861" s="45"/>
      <c r="E861" s="45"/>
      <c r="F861" s="45"/>
      <c r="G861" s="45"/>
      <c r="H861" s="45"/>
      <c r="I861" s="45"/>
      <c r="J861" s="45"/>
      <c r="K861" s="45"/>
      <c r="L861" s="45"/>
      <c r="M861" s="45"/>
      <c r="N861" s="45"/>
      <c r="O861" s="45"/>
      <c r="P861" s="45"/>
      <c r="Q861" s="45"/>
      <c r="R861" s="45"/>
      <c r="S861" s="45"/>
      <c r="T861" s="45"/>
      <c r="U861" s="45"/>
      <c r="V861" s="45"/>
      <c r="W861" s="45"/>
      <c r="X861" s="45"/>
      <c r="Y861" s="45"/>
    </row>
    <row r="862" spans="1:25">
      <c r="A862" s="45"/>
      <c r="B862" s="44"/>
      <c r="C862" s="45"/>
      <c r="D862" s="45"/>
      <c r="E862" s="45"/>
      <c r="F862" s="45"/>
      <c r="G862" s="45"/>
      <c r="H862" s="45"/>
      <c r="I862" s="45"/>
      <c r="J862" s="45"/>
      <c r="K862" s="45"/>
      <c r="L862" s="45"/>
      <c r="M862" s="45"/>
      <c r="N862" s="45"/>
      <c r="O862" s="45"/>
      <c r="P862" s="45"/>
      <c r="Q862" s="45"/>
      <c r="R862" s="45"/>
      <c r="S862" s="45"/>
      <c r="T862" s="45"/>
      <c r="U862" s="45"/>
      <c r="V862" s="45"/>
      <c r="W862" s="45"/>
      <c r="X862" s="45"/>
      <c r="Y862" s="45"/>
    </row>
    <row r="863" spans="1:25">
      <c r="A863" s="45"/>
      <c r="B863" s="44"/>
      <c r="C863" s="45"/>
      <c r="D863" s="45"/>
      <c r="E863" s="45"/>
      <c r="F863" s="45"/>
      <c r="G863" s="45"/>
      <c r="H863" s="45"/>
      <c r="I863" s="45"/>
      <c r="J863" s="45"/>
      <c r="K863" s="45"/>
      <c r="L863" s="45"/>
      <c r="M863" s="45"/>
      <c r="N863" s="45"/>
      <c r="O863" s="45"/>
      <c r="P863" s="45"/>
      <c r="Q863" s="45"/>
      <c r="R863" s="45"/>
      <c r="S863" s="45"/>
      <c r="T863" s="45"/>
      <c r="U863" s="45"/>
      <c r="V863" s="45"/>
      <c r="W863" s="45"/>
      <c r="X863" s="45"/>
      <c r="Y863" s="45"/>
    </row>
    <row r="864" spans="1:25">
      <c r="A864" s="45"/>
      <c r="B864" s="44"/>
      <c r="C864" s="45"/>
      <c r="D864" s="45"/>
      <c r="E864" s="45"/>
      <c r="F864" s="45"/>
      <c r="G864" s="45"/>
      <c r="H864" s="45"/>
      <c r="I864" s="45"/>
      <c r="J864" s="45"/>
      <c r="K864" s="45"/>
      <c r="L864" s="45"/>
      <c r="M864" s="45"/>
      <c r="N864" s="45"/>
      <c r="O864" s="45"/>
      <c r="P864" s="45"/>
      <c r="Q864" s="45"/>
      <c r="R864" s="45"/>
      <c r="S864" s="45"/>
      <c r="T864" s="45"/>
      <c r="U864" s="45"/>
      <c r="V864" s="45"/>
      <c r="W864" s="45"/>
      <c r="X864" s="45"/>
      <c r="Y864" s="45"/>
    </row>
    <row r="865" spans="1:25">
      <c r="A865" s="45"/>
      <c r="B865" s="44"/>
      <c r="C865" s="45"/>
      <c r="D865" s="45"/>
      <c r="E865" s="45"/>
      <c r="F865" s="45"/>
      <c r="G865" s="45"/>
      <c r="H865" s="45"/>
      <c r="I865" s="45"/>
      <c r="J865" s="45"/>
      <c r="K865" s="45"/>
      <c r="L865" s="45"/>
      <c r="M865" s="45"/>
      <c r="N865" s="45"/>
      <c r="O865" s="45"/>
      <c r="P865" s="45"/>
      <c r="Q865" s="45"/>
      <c r="R865" s="45"/>
      <c r="S865" s="45"/>
      <c r="T865" s="45"/>
      <c r="U865" s="45"/>
      <c r="V865" s="45"/>
      <c r="W865" s="45"/>
      <c r="X865" s="45"/>
      <c r="Y865" s="45"/>
    </row>
    <row r="866" spans="1:25">
      <c r="A866" s="45"/>
      <c r="B866" s="44"/>
      <c r="C866" s="45"/>
      <c r="D866" s="45"/>
      <c r="E866" s="45"/>
      <c r="F866" s="45"/>
      <c r="G866" s="45"/>
      <c r="H866" s="45"/>
      <c r="I866" s="45"/>
      <c r="J866" s="45"/>
      <c r="K866" s="45"/>
      <c r="L866" s="45"/>
      <c r="M866" s="45"/>
      <c r="N866" s="45"/>
      <c r="O866" s="45"/>
      <c r="P866" s="45"/>
      <c r="Q866" s="45"/>
      <c r="R866" s="45"/>
      <c r="S866" s="45"/>
      <c r="T866" s="45"/>
      <c r="U866" s="45"/>
      <c r="V866" s="45"/>
      <c r="W866" s="45"/>
      <c r="X866" s="45"/>
      <c r="Y866" s="45"/>
    </row>
    <row r="867" spans="1:25">
      <c r="A867" s="45"/>
      <c r="B867" s="44"/>
      <c r="C867" s="45"/>
      <c r="D867" s="45"/>
      <c r="E867" s="45"/>
      <c r="F867" s="45"/>
      <c r="G867" s="45"/>
      <c r="H867" s="45"/>
      <c r="I867" s="45"/>
      <c r="J867" s="45"/>
      <c r="K867" s="45"/>
      <c r="L867" s="45"/>
      <c r="M867" s="45"/>
      <c r="N867" s="45"/>
      <c r="O867" s="45"/>
      <c r="P867" s="45"/>
      <c r="Q867" s="45"/>
      <c r="R867" s="45"/>
      <c r="S867" s="45"/>
      <c r="T867" s="45"/>
      <c r="U867" s="45"/>
      <c r="V867" s="45"/>
      <c r="W867" s="45"/>
      <c r="X867" s="45"/>
      <c r="Y867" s="45"/>
    </row>
    <row r="868" spans="1:25">
      <c r="A868" s="45"/>
      <c r="B868" s="44"/>
      <c r="C868" s="45"/>
      <c r="D868" s="45"/>
      <c r="E868" s="45"/>
      <c r="F868" s="45"/>
      <c r="G868" s="45"/>
      <c r="H868" s="45"/>
      <c r="I868" s="45"/>
      <c r="J868" s="45"/>
      <c r="K868" s="45"/>
      <c r="L868" s="45"/>
      <c r="M868" s="45"/>
      <c r="N868" s="45"/>
      <c r="O868" s="45"/>
      <c r="P868" s="45"/>
      <c r="Q868" s="45"/>
      <c r="R868" s="45"/>
      <c r="S868" s="45"/>
      <c r="T868" s="45"/>
      <c r="U868" s="45"/>
      <c r="V868" s="45"/>
      <c r="W868" s="45"/>
      <c r="X868" s="45"/>
      <c r="Y868" s="45"/>
    </row>
    <row r="869" spans="1:25">
      <c r="A869" s="45"/>
      <c r="B869" s="44"/>
      <c r="C869" s="45"/>
      <c r="D869" s="45"/>
      <c r="E869" s="45"/>
      <c r="F869" s="45"/>
      <c r="G869" s="45"/>
      <c r="H869" s="45"/>
      <c r="I869" s="45"/>
      <c r="J869" s="45"/>
      <c r="K869" s="45"/>
      <c r="L869" s="45"/>
      <c r="M869" s="45"/>
      <c r="N869" s="45"/>
      <c r="O869" s="45"/>
      <c r="P869" s="45"/>
      <c r="Q869" s="45"/>
      <c r="R869" s="45"/>
      <c r="S869" s="45"/>
      <c r="T869" s="45"/>
      <c r="U869" s="45"/>
      <c r="V869" s="45"/>
      <c r="W869" s="45"/>
      <c r="X869" s="45"/>
      <c r="Y869" s="45"/>
    </row>
    <row r="870" spans="1:25">
      <c r="A870" s="45"/>
      <c r="B870" s="44"/>
      <c r="C870" s="45"/>
      <c r="D870" s="45"/>
      <c r="E870" s="45"/>
      <c r="F870" s="45"/>
      <c r="G870" s="45"/>
      <c r="H870" s="45"/>
      <c r="I870" s="45"/>
      <c r="J870" s="45"/>
      <c r="K870" s="45"/>
      <c r="L870" s="45"/>
      <c r="M870" s="45"/>
      <c r="N870" s="45"/>
      <c r="O870" s="45"/>
      <c r="P870" s="45"/>
      <c r="Q870" s="45"/>
      <c r="R870" s="45"/>
      <c r="S870" s="45"/>
      <c r="T870" s="45"/>
      <c r="U870" s="45"/>
      <c r="V870" s="45"/>
      <c r="W870" s="45"/>
      <c r="X870" s="45"/>
      <c r="Y870" s="45"/>
    </row>
    <row r="871" spans="1:25">
      <c r="A871" s="45"/>
      <c r="B871" s="44"/>
      <c r="C871" s="45"/>
      <c r="D871" s="45"/>
      <c r="E871" s="45"/>
      <c r="F871" s="45"/>
      <c r="G871" s="45"/>
      <c r="H871" s="45"/>
      <c r="I871" s="45"/>
      <c r="J871" s="45"/>
      <c r="K871" s="45"/>
      <c r="L871" s="45"/>
      <c r="M871" s="45"/>
      <c r="N871" s="45"/>
      <c r="O871" s="45"/>
      <c r="P871" s="45"/>
      <c r="Q871" s="45"/>
      <c r="R871" s="45"/>
      <c r="S871" s="45"/>
      <c r="T871" s="45"/>
      <c r="U871" s="45"/>
      <c r="V871" s="45"/>
      <c r="W871" s="45"/>
      <c r="X871" s="45"/>
      <c r="Y871" s="45"/>
    </row>
    <row r="872" spans="1:25">
      <c r="A872" s="45"/>
      <c r="B872" s="44"/>
      <c r="C872" s="45"/>
      <c r="D872" s="45"/>
      <c r="E872" s="45"/>
      <c r="F872" s="45"/>
      <c r="G872" s="45"/>
      <c r="H872" s="45"/>
      <c r="I872" s="45"/>
      <c r="J872" s="45"/>
      <c r="K872" s="45"/>
      <c r="L872" s="45"/>
      <c r="M872" s="45"/>
      <c r="N872" s="45"/>
      <c r="O872" s="45"/>
      <c r="P872" s="45"/>
      <c r="Q872" s="45"/>
      <c r="R872" s="45"/>
      <c r="S872" s="45"/>
      <c r="T872" s="45"/>
      <c r="U872" s="45"/>
      <c r="V872" s="45"/>
      <c r="W872" s="45"/>
      <c r="X872" s="45"/>
      <c r="Y872" s="45"/>
    </row>
    <row r="873" spans="1:25">
      <c r="A873" s="45"/>
      <c r="B873" s="44"/>
      <c r="C873" s="45"/>
      <c r="D873" s="45"/>
      <c r="E873" s="45"/>
      <c r="F873" s="45"/>
      <c r="G873" s="45"/>
      <c r="H873" s="45"/>
      <c r="I873" s="45"/>
      <c r="J873" s="45"/>
      <c r="K873" s="45"/>
      <c r="L873" s="45"/>
      <c r="M873" s="45"/>
      <c r="N873" s="45"/>
      <c r="O873" s="45"/>
      <c r="P873" s="45"/>
      <c r="Q873" s="45"/>
      <c r="R873" s="45"/>
      <c r="S873" s="45"/>
      <c r="T873" s="45"/>
      <c r="U873" s="45"/>
      <c r="V873" s="45"/>
      <c r="W873" s="45"/>
      <c r="X873" s="45"/>
      <c r="Y873" s="45"/>
    </row>
    <row r="874" spans="1:25">
      <c r="A874" s="45"/>
      <c r="B874" s="44"/>
      <c r="C874" s="45"/>
      <c r="D874" s="45"/>
      <c r="E874" s="45"/>
      <c r="F874" s="45"/>
      <c r="G874" s="45"/>
      <c r="H874" s="45"/>
      <c r="I874" s="45"/>
      <c r="J874" s="45"/>
      <c r="K874" s="45"/>
      <c r="L874" s="45"/>
      <c r="M874" s="45"/>
      <c r="N874" s="45"/>
      <c r="O874" s="45"/>
      <c r="P874" s="45"/>
      <c r="Q874" s="45"/>
      <c r="R874" s="45"/>
      <c r="S874" s="45"/>
      <c r="T874" s="45"/>
      <c r="U874" s="45"/>
      <c r="V874" s="45"/>
      <c r="W874" s="45"/>
      <c r="X874" s="45"/>
      <c r="Y874" s="45"/>
    </row>
    <row r="875" spans="1:25">
      <c r="A875" s="45"/>
      <c r="B875" s="44"/>
      <c r="C875" s="45"/>
      <c r="D875" s="45"/>
      <c r="E875" s="45"/>
      <c r="F875" s="45"/>
      <c r="G875" s="45"/>
      <c r="H875" s="45"/>
      <c r="I875" s="45"/>
      <c r="J875" s="45"/>
      <c r="K875" s="45"/>
      <c r="L875" s="45"/>
      <c r="M875" s="45"/>
      <c r="N875" s="45"/>
      <c r="O875" s="45"/>
      <c r="P875" s="45"/>
      <c r="Q875" s="45"/>
      <c r="R875" s="45"/>
      <c r="S875" s="45"/>
      <c r="T875" s="45"/>
      <c r="U875" s="45"/>
      <c r="V875" s="45"/>
      <c r="W875" s="45"/>
      <c r="X875" s="45"/>
      <c r="Y875" s="45"/>
    </row>
    <row r="876" spans="1:25">
      <c r="A876" s="45"/>
      <c r="B876" s="44"/>
      <c r="C876" s="45"/>
      <c r="D876" s="45"/>
      <c r="E876" s="45"/>
      <c r="F876" s="45"/>
      <c r="G876" s="45"/>
      <c r="H876" s="45"/>
      <c r="I876" s="45"/>
      <c r="J876" s="45"/>
      <c r="K876" s="45"/>
      <c r="L876" s="45"/>
      <c r="M876" s="45"/>
      <c r="N876" s="45"/>
      <c r="O876" s="45"/>
      <c r="P876" s="45"/>
      <c r="Q876" s="45"/>
      <c r="R876" s="45"/>
      <c r="S876" s="45"/>
      <c r="T876" s="45"/>
      <c r="U876" s="45"/>
      <c r="V876" s="45"/>
      <c r="W876" s="45"/>
      <c r="X876" s="45"/>
      <c r="Y876" s="45"/>
    </row>
    <row r="877" spans="1:25">
      <c r="A877" s="45"/>
      <c r="B877" s="44"/>
      <c r="C877" s="45"/>
      <c r="D877" s="45"/>
      <c r="E877" s="45"/>
      <c r="F877" s="45"/>
      <c r="G877" s="45"/>
      <c r="H877" s="45"/>
      <c r="I877" s="45"/>
      <c r="J877" s="45"/>
      <c r="K877" s="45"/>
      <c r="L877" s="45"/>
      <c r="M877" s="45"/>
      <c r="N877" s="45"/>
      <c r="O877" s="45"/>
      <c r="P877" s="45"/>
      <c r="Q877" s="45"/>
      <c r="R877" s="45"/>
      <c r="S877" s="45"/>
      <c r="T877" s="45"/>
      <c r="U877" s="45"/>
      <c r="V877" s="45"/>
      <c r="W877" s="45"/>
      <c r="X877" s="45"/>
      <c r="Y877" s="45"/>
    </row>
    <row r="878" spans="1:25">
      <c r="A878" s="45"/>
      <c r="B878" s="44"/>
      <c r="C878" s="45"/>
      <c r="D878" s="45"/>
      <c r="E878" s="45"/>
      <c r="F878" s="45"/>
      <c r="G878" s="45"/>
      <c r="H878" s="45"/>
      <c r="I878" s="45"/>
      <c r="J878" s="45"/>
      <c r="K878" s="45"/>
      <c r="L878" s="45"/>
      <c r="M878" s="45"/>
      <c r="N878" s="45"/>
      <c r="O878" s="45"/>
      <c r="P878" s="45"/>
      <c r="Q878" s="45"/>
      <c r="R878" s="45"/>
      <c r="S878" s="45"/>
      <c r="T878" s="45"/>
      <c r="U878" s="45"/>
      <c r="V878" s="45"/>
      <c r="W878" s="45"/>
      <c r="X878" s="45"/>
      <c r="Y878" s="45"/>
    </row>
    <row r="879" spans="1:25">
      <c r="A879" s="45"/>
      <c r="B879" s="44"/>
      <c r="C879" s="45"/>
      <c r="D879" s="45"/>
      <c r="E879" s="45"/>
      <c r="F879" s="45"/>
      <c r="G879" s="45"/>
      <c r="H879" s="45"/>
      <c r="I879" s="45"/>
      <c r="J879" s="45"/>
      <c r="K879" s="45"/>
      <c r="L879" s="45"/>
      <c r="M879" s="45"/>
      <c r="N879" s="45"/>
      <c r="O879" s="45"/>
      <c r="P879" s="45"/>
      <c r="Q879" s="45"/>
      <c r="R879" s="45"/>
      <c r="S879" s="45"/>
      <c r="T879" s="45"/>
      <c r="U879" s="45"/>
      <c r="V879" s="45"/>
      <c r="W879" s="45"/>
      <c r="X879" s="45"/>
      <c r="Y879" s="45"/>
    </row>
    <row r="880" spans="1:25">
      <c r="A880" s="45"/>
      <c r="B880" s="44"/>
      <c r="C880" s="45"/>
      <c r="D880" s="45"/>
      <c r="E880" s="45"/>
      <c r="F880" s="45"/>
      <c r="G880" s="45"/>
      <c r="H880" s="45"/>
      <c r="I880" s="45"/>
      <c r="J880" s="45"/>
      <c r="K880" s="45"/>
      <c r="L880" s="45"/>
      <c r="M880" s="45"/>
      <c r="N880" s="45"/>
      <c r="O880" s="45"/>
      <c r="P880" s="45"/>
      <c r="Q880" s="45"/>
      <c r="R880" s="45"/>
      <c r="S880" s="45"/>
      <c r="T880" s="45"/>
      <c r="U880" s="45"/>
      <c r="V880" s="45"/>
      <c r="W880" s="45"/>
      <c r="X880" s="45"/>
      <c r="Y880" s="45"/>
    </row>
    <row r="881" spans="1:25">
      <c r="A881" s="45"/>
      <c r="B881" s="44"/>
      <c r="C881" s="45"/>
      <c r="D881" s="45"/>
      <c r="E881" s="45"/>
      <c r="F881" s="45"/>
      <c r="G881" s="45"/>
      <c r="H881" s="45"/>
      <c r="I881" s="45"/>
      <c r="J881" s="45"/>
      <c r="K881" s="45"/>
      <c r="L881" s="45"/>
      <c r="M881" s="45"/>
      <c r="N881" s="45"/>
      <c r="O881" s="45"/>
      <c r="P881" s="45"/>
      <c r="Q881" s="45"/>
      <c r="R881" s="45"/>
      <c r="S881" s="45"/>
      <c r="T881" s="45"/>
      <c r="U881" s="45"/>
      <c r="V881" s="45"/>
      <c r="W881" s="45"/>
      <c r="X881" s="45"/>
      <c r="Y881" s="45"/>
    </row>
    <row r="882" spans="1:25">
      <c r="A882" s="45"/>
      <c r="B882" s="44"/>
      <c r="C882" s="45"/>
      <c r="D882" s="45"/>
      <c r="E882" s="45"/>
      <c r="F882" s="45"/>
      <c r="G882" s="45"/>
      <c r="H882" s="45"/>
      <c r="I882" s="45"/>
      <c r="J882" s="45"/>
      <c r="K882" s="45"/>
      <c r="L882" s="45"/>
      <c r="M882" s="45"/>
      <c r="N882" s="45"/>
      <c r="O882" s="45"/>
      <c r="P882" s="45"/>
      <c r="Q882" s="45"/>
      <c r="R882" s="45"/>
      <c r="S882" s="45"/>
      <c r="T882" s="45"/>
      <c r="U882" s="45"/>
      <c r="V882" s="45"/>
      <c r="W882" s="45"/>
      <c r="X882" s="45"/>
      <c r="Y882" s="45"/>
    </row>
    <row r="883" spans="1:25">
      <c r="A883" s="45"/>
      <c r="B883" s="44"/>
      <c r="C883" s="45"/>
      <c r="D883" s="45"/>
      <c r="E883" s="45"/>
      <c r="F883" s="45"/>
      <c r="G883" s="45"/>
      <c r="H883" s="45"/>
      <c r="I883" s="45"/>
      <c r="J883" s="45"/>
      <c r="K883" s="45"/>
      <c r="L883" s="45"/>
      <c r="M883" s="45"/>
      <c r="N883" s="45"/>
      <c r="O883" s="45"/>
      <c r="P883" s="45"/>
      <c r="Q883" s="45"/>
      <c r="R883" s="45"/>
      <c r="S883" s="45"/>
      <c r="T883" s="45"/>
      <c r="U883" s="45"/>
      <c r="V883" s="45"/>
      <c r="W883" s="45"/>
      <c r="X883" s="45"/>
      <c r="Y883" s="45"/>
    </row>
    <row r="884" spans="1:25">
      <c r="A884" s="45"/>
      <c r="B884" s="44"/>
      <c r="C884" s="45"/>
      <c r="D884" s="45"/>
      <c r="E884" s="45"/>
      <c r="F884" s="45"/>
      <c r="G884" s="45"/>
      <c r="H884" s="45"/>
      <c r="I884" s="45"/>
      <c r="J884" s="45"/>
      <c r="K884" s="45"/>
      <c r="L884" s="45"/>
      <c r="M884" s="45"/>
      <c r="N884" s="45"/>
      <c r="O884" s="45"/>
      <c r="P884" s="45"/>
      <c r="Q884" s="45"/>
      <c r="R884" s="45"/>
      <c r="S884" s="45"/>
      <c r="T884" s="45"/>
      <c r="U884" s="45"/>
      <c r="V884" s="45"/>
      <c r="W884" s="45"/>
      <c r="X884" s="45"/>
      <c r="Y884" s="45"/>
    </row>
    <row r="885" spans="1:25">
      <c r="A885" s="45"/>
      <c r="B885" s="44"/>
      <c r="C885" s="45"/>
      <c r="D885" s="45"/>
      <c r="E885" s="45"/>
      <c r="F885" s="45"/>
      <c r="G885" s="45"/>
      <c r="H885" s="45"/>
      <c r="I885" s="45"/>
      <c r="J885" s="45"/>
      <c r="K885" s="45"/>
      <c r="L885" s="45"/>
      <c r="M885" s="45"/>
      <c r="N885" s="45"/>
      <c r="O885" s="45"/>
      <c r="P885" s="45"/>
      <c r="Q885" s="45"/>
      <c r="R885" s="45"/>
      <c r="S885" s="45"/>
      <c r="T885" s="45"/>
      <c r="U885" s="45"/>
      <c r="V885" s="45"/>
      <c r="W885" s="45"/>
      <c r="X885" s="45"/>
      <c r="Y885" s="45"/>
    </row>
    <row r="886" spans="1:25">
      <c r="A886" s="45"/>
      <c r="B886" s="44"/>
      <c r="C886" s="45"/>
      <c r="D886" s="45"/>
      <c r="E886" s="45"/>
      <c r="F886" s="45"/>
      <c r="G886" s="45"/>
      <c r="H886" s="45"/>
      <c r="I886" s="45"/>
      <c r="J886" s="45"/>
      <c r="K886" s="45"/>
      <c r="L886" s="45"/>
      <c r="M886" s="45"/>
      <c r="N886" s="45"/>
      <c r="O886" s="45"/>
      <c r="P886" s="45"/>
      <c r="Q886" s="45"/>
      <c r="R886" s="45"/>
      <c r="S886" s="45"/>
      <c r="T886" s="45"/>
      <c r="U886" s="45"/>
      <c r="V886" s="45"/>
      <c r="W886" s="45"/>
      <c r="X886" s="45"/>
      <c r="Y886" s="45"/>
    </row>
    <row r="887" spans="1:25">
      <c r="A887" s="45"/>
      <c r="B887" s="44"/>
      <c r="C887" s="45"/>
      <c r="D887" s="45"/>
      <c r="E887" s="45"/>
      <c r="F887" s="45"/>
      <c r="G887" s="45"/>
      <c r="H887" s="45"/>
      <c r="I887" s="45"/>
      <c r="J887" s="45"/>
      <c r="K887" s="45"/>
      <c r="L887" s="45"/>
      <c r="M887" s="45"/>
      <c r="N887" s="45"/>
      <c r="O887" s="45"/>
      <c r="P887" s="45"/>
      <c r="Q887" s="45"/>
      <c r="R887" s="45"/>
      <c r="S887" s="45"/>
      <c r="T887" s="45"/>
      <c r="U887" s="45"/>
      <c r="V887" s="45"/>
      <c r="W887" s="45"/>
      <c r="X887" s="45"/>
      <c r="Y887" s="45"/>
    </row>
    <row r="888" spans="1:25">
      <c r="A888" s="45"/>
      <c r="B888" s="44"/>
      <c r="C888" s="45"/>
      <c r="D888" s="45"/>
      <c r="E888" s="45"/>
      <c r="F888" s="45"/>
      <c r="G888" s="45"/>
      <c r="H888" s="45"/>
      <c r="I888" s="45"/>
      <c r="J888" s="45"/>
      <c r="K888" s="45"/>
      <c r="L888" s="45"/>
      <c r="M888" s="45"/>
      <c r="N888" s="45"/>
      <c r="O888" s="45"/>
      <c r="P888" s="45"/>
      <c r="Q888" s="45"/>
      <c r="R888" s="45"/>
      <c r="S888" s="45"/>
      <c r="T888" s="45"/>
      <c r="U888" s="45"/>
      <c r="V888" s="45"/>
      <c r="W888" s="45"/>
      <c r="X888" s="45"/>
      <c r="Y888" s="45"/>
    </row>
    <row r="889" spans="1:25">
      <c r="A889" s="45"/>
      <c r="B889" s="44"/>
      <c r="C889" s="45"/>
      <c r="D889" s="45"/>
      <c r="E889" s="45"/>
      <c r="F889" s="45"/>
      <c r="G889" s="45"/>
      <c r="H889" s="45"/>
      <c r="I889" s="45"/>
      <c r="J889" s="45"/>
      <c r="K889" s="45"/>
      <c r="L889" s="45"/>
      <c r="M889" s="45"/>
      <c r="N889" s="45"/>
      <c r="O889" s="45"/>
      <c r="P889" s="45"/>
      <c r="Q889" s="45"/>
      <c r="R889" s="45"/>
      <c r="S889" s="45"/>
      <c r="T889" s="45"/>
      <c r="U889" s="45"/>
      <c r="V889" s="45"/>
      <c r="W889" s="45"/>
      <c r="X889" s="45"/>
      <c r="Y889" s="45"/>
    </row>
    <row r="890" spans="1:25">
      <c r="A890" s="45"/>
      <c r="B890" s="44"/>
      <c r="C890" s="45"/>
      <c r="D890" s="45"/>
      <c r="E890" s="45"/>
      <c r="F890" s="45"/>
      <c r="G890" s="45"/>
      <c r="H890" s="45"/>
      <c r="I890" s="45"/>
      <c r="J890" s="45"/>
      <c r="K890" s="45"/>
      <c r="L890" s="45"/>
      <c r="M890" s="45"/>
      <c r="N890" s="45"/>
      <c r="O890" s="45"/>
      <c r="P890" s="45"/>
      <c r="Q890" s="45"/>
      <c r="R890" s="45"/>
      <c r="S890" s="45"/>
      <c r="T890" s="45"/>
      <c r="U890" s="45"/>
      <c r="V890" s="45"/>
      <c r="W890" s="45"/>
      <c r="X890" s="45"/>
      <c r="Y890" s="45"/>
    </row>
    <row r="891" spans="1:25">
      <c r="A891" s="45"/>
      <c r="B891" s="44"/>
      <c r="C891" s="45"/>
      <c r="D891" s="45"/>
      <c r="E891" s="45"/>
      <c r="F891" s="45"/>
      <c r="G891" s="45"/>
      <c r="H891" s="45"/>
      <c r="I891" s="45"/>
      <c r="J891" s="45"/>
      <c r="K891" s="45"/>
      <c r="L891" s="45"/>
      <c r="M891" s="45"/>
      <c r="N891" s="45"/>
      <c r="O891" s="45"/>
      <c r="P891" s="45"/>
      <c r="Q891" s="45"/>
      <c r="R891" s="45"/>
      <c r="S891" s="45"/>
      <c r="T891" s="45"/>
      <c r="U891" s="45"/>
      <c r="V891" s="45"/>
      <c r="W891" s="45"/>
      <c r="X891" s="45"/>
      <c r="Y891" s="45"/>
    </row>
    <row r="892" spans="1:25">
      <c r="A892" s="45"/>
      <c r="B892" s="44"/>
      <c r="C892" s="45"/>
      <c r="D892" s="45"/>
      <c r="E892" s="45"/>
      <c r="F892" s="45"/>
      <c r="G892" s="45"/>
      <c r="H892" s="45"/>
      <c r="I892" s="45"/>
      <c r="J892" s="45"/>
      <c r="K892" s="45"/>
      <c r="L892" s="45"/>
      <c r="M892" s="45"/>
      <c r="N892" s="45"/>
      <c r="O892" s="45"/>
      <c r="P892" s="45"/>
      <c r="Q892" s="45"/>
      <c r="R892" s="45"/>
      <c r="S892" s="45"/>
      <c r="T892" s="45"/>
      <c r="U892" s="45"/>
      <c r="V892" s="45"/>
      <c r="W892" s="45"/>
      <c r="X892" s="45"/>
      <c r="Y892" s="45"/>
    </row>
    <row r="893" spans="1:25">
      <c r="A893" s="45"/>
      <c r="B893" s="44"/>
      <c r="C893" s="45"/>
      <c r="D893" s="45"/>
      <c r="E893" s="45"/>
      <c r="F893" s="45"/>
      <c r="G893" s="45"/>
      <c r="H893" s="45"/>
      <c r="I893" s="45"/>
      <c r="J893" s="45"/>
      <c r="K893" s="45"/>
      <c r="L893" s="45"/>
      <c r="M893" s="45"/>
      <c r="N893" s="45"/>
      <c r="O893" s="45"/>
      <c r="P893" s="45"/>
      <c r="Q893" s="45"/>
      <c r="R893" s="45"/>
      <c r="S893" s="45"/>
      <c r="T893" s="45"/>
      <c r="U893" s="45"/>
      <c r="V893" s="45"/>
      <c r="W893" s="45"/>
      <c r="X893" s="45"/>
      <c r="Y893" s="45"/>
    </row>
    <row r="894" spans="1:25">
      <c r="A894" s="45"/>
      <c r="B894" s="44"/>
      <c r="C894" s="45"/>
      <c r="D894" s="45"/>
      <c r="E894" s="45"/>
      <c r="F894" s="45"/>
      <c r="G894" s="45"/>
      <c r="H894" s="45"/>
      <c r="I894" s="45"/>
      <c r="J894" s="45"/>
      <c r="K894" s="45"/>
      <c r="L894" s="45"/>
      <c r="M894" s="45"/>
      <c r="N894" s="45"/>
      <c r="O894" s="45"/>
      <c r="P894" s="45"/>
      <c r="Q894" s="45"/>
      <c r="R894" s="45"/>
      <c r="S894" s="45"/>
      <c r="T894" s="45"/>
      <c r="U894" s="45"/>
      <c r="V894" s="45"/>
      <c r="W894" s="45"/>
      <c r="X894" s="45"/>
      <c r="Y894" s="45"/>
    </row>
    <row r="895" spans="1:25">
      <c r="A895" s="45"/>
      <c r="B895" s="44"/>
      <c r="C895" s="45"/>
      <c r="D895" s="45"/>
      <c r="E895" s="45"/>
      <c r="F895" s="45"/>
      <c r="G895" s="45"/>
      <c r="H895" s="45"/>
      <c r="I895" s="45"/>
      <c r="J895" s="45"/>
      <c r="K895" s="45"/>
      <c r="L895" s="45"/>
      <c r="M895" s="45"/>
      <c r="N895" s="45"/>
      <c r="O895" s="45"/>
      <c r="P895" s="45"/>
      <c r="Q895" s="45"/>
      <c r="R895" s="45"/>
      <c r="S895" s="45"/>
      <c r="T895" s="45"/>
      <c r="U895" s="45"/>
      <c r="V895" s="45"/>
      <c r="W895" s="45"/>
      <c r="X895" s="45"/>
      <c r="Y895" s="45"/>
    </row>
    <row r="896" spans="1:25">
      <c r="A896" s="45"/>
      <c r="B896" s="44"/>
      <c r="C896" s="45"/>
      <c r="D896" s="45"/>
      <c r="E896" s="45"/>
      <c r="F896" s="45"/>
      <c r="G896" s="45"/>
      <c r="H896" s="45"/>
      <c r="I896" s="45"/>
      <c r="J896" s="45"/>
      <c r="K896" s="45"/>
      <c r="L896" s="45"/>
      <c r="M896" s="45"/>
      <c r="N896" s="45"/>
      <c r="O896" s="45"/>
      <c r="P896" s="45"/>
      <c r="Q896" s="45"/>
      <c r="R896" s="45"/>
      <c r="S896" s="45"/>
      <c r="T896" s="45"/>
      <c r="U896" s="45"/>
      <c r="V896" s="45"/>
      <c r="W896" s="45"/>
      <c r="X896" s="45"/>
      <c r="Y896" s="45"/>
    </row>
    <row r="897" spans="1:25">
      <c r="A897" s="45"/>
      <c r="B897" s="44"/>
      <c r="C897" s="45"/>
      <c r="D897" s="45"/>
      <c r="E897" s="45"/>
      <c r="F897" s="45"/>
      <c r="G897" s="45"/>
      <c r="H897" s="45"/>
      <c r="I897" s="45"/>
      <c r="J897" s="45"/>
      <c r="K897" s="45"/>
      <c r="L897" s="45"/>
      <c r="M897" s="45"/>
      <c r="N897" s="45"/>
      <c r="O897" s="45"/>
      <c r="P897" s="45"/>
      <c r="Q897" s="45"/>
      <c r="R897" s="45"/>
      <c r="S897" s="45"/>
      <c r="T897" s="45"/>
      <c r="U897" s="45"/>
      <c r="V897" s="45"/>
      <c r="W897" s="45"/>
      <c r="X897" s="45"/>
      <c r="Y897" s="45"/>
    </row>
    <row r="898" spans="1:25">
      <c r="A898" s="45"/>
      <c r="B898" s="44"/>
      <c r="C898" s="45"/>
      <c r="D898" s="45"/>
      <c r="E898" s="45"/>
      <c r="F898" s="45"/>
      <c r="G898" s="45"/>
      <c r="H898" s="45"/>
      <c r="I898" s="45"/>
      <c r="J898" s="45"/>
      <c r="K898" s="45"/>
      <c r="L898" s="45"/>
      <c r="M898" s="45"/>
      <c r="N898" s="45"/>
      <c r="O898" s="45"/>
      <c r="P898" s="45"/>
      <c r="Q898" s="45"/>
      <c r="R898" s="45"/>
      <c r="S898" s="45"/>
      <c r="T898" s="45"/>
      <c r="U898" s="45"/>
      <c r="V898" s="45"/>
      <c r="W898" s="45"/>
      <c r="X898" s="45"/>
      <c r="Y898" s="45"/>
    </row>
    <row r="899" spans="1:25">
      <c r="A899" s="45"/>
      <c r="B899" s="44"/>
      <c r="C899" s="45"/>
      <c r="D899" s="45"/>
      <c r="E899" s="45"/>
      <c r="F899" s="45"/>
      <c r="G899" s="45"/>
      <c r="H899" s="45"/>
      <c r="I899" s="45"/>
      <c r="J899" s="45"/>
      <c r="K899" s="45"/>
      <c r="L899" s="45"/>
      <c r="M899" s="45"/>
      <c r="N899" s="45"/>
      <c r="O899" s="45"/>
      <c r="P899" s="45"/>
      <c r="Q899" s="45"/>
      <c r="R899" s="45"/>
      <c r="S899" s="45"/>
      <c r="T899" s="45"/>
      <c r="U899" s="45"/>
      <c r="V899" s="45"/>
      <c r="W899" s="45"/>
      <c r="X899" s="45"/>
      <c r="Y899" s="45"/>
    </row>
    <row r="900" spans="1:25">
      <c r="A900" s="45"/>
      <c r="B900" s="44"/>
      <c r="C900" s="45"/>
      <c r="D900" s="45"/>
      <c r="E900" s="45"/>
      <c r="F900" s="45"/>
      <c r="G900" s="45"/>
      <c r="H900" s="45"/>
      <c r="I900" s="45"/>
      <c r="J900" s="45"/>
      <c r="K900" s="45"/>
      <c r="L900" s="45"/>
      <c r="M900" s="45"/>
      <c r="N900" s="45"/>
      <c r="O900" s="45"/>
      <c r="P900" s="45"/>
      <c r="Q900" s="45"/>
      <c r="R900" s="45"/>
      <c r="S900" s="45"/>
      <c r="T900" s="45"/>
      <c r="U900" s="45"/>
      <c r="V900" s="45"/>
      <c r="W900" s="45"/>
      <c r="X900" s="45"/>
      <c r="Y900" s="45"/>
    </row>
    <row r="901" spans="1:25">
      <c r="A901" s="45"/>
      <c r="B901" s="44"/>
      <c r="C901" s="45"/>
      <c r="D901" s="45"/>
      <c r="E901" s="45"/>
      <c r="F901" s="45"/>
      <c r="G901" s="45"/>
      <c r="H901" s="45"/>
      <c r="I901" s="45"/>
      <c r="J901" s="45"/>
      <c r="K901" s="45"/>
      <c r="L901" s="45"/>
      <c r="M901" s="45"/>
      <c r="N901" s="45"/>
      <c r="O901" s="45"/>
      <c r="P901" s="45"/>
      <c r="Q901" s="45"/>
      <c r="R901" s="45"/>
      <c r="S901" s="45"/>
      <c r="T901" s="45"/>
      <c r="U901" s="45"/>
      <c r="V901" s="45"/>
      <c r="W901" s="45"/>
      <c r="X901" s="45"/>
      <c r="Y901" s="45"/>
    </row>
    <row r="902" spans="1:25">
      <c r="A902" s="45"/>
      <c r="B902" s="44"/>
      <c r="C902" s="45"/>
      <c r="D902" s="45"/>
      <c r="E902" s="45"/>
      <c r="F902" s="45"/>
      <c r="G902" s="45"/>
      <c r="H902" s="45"/>
      <c r="I902" s="45"/>
      <c r="J902" s="45"/>
      <c r="K902" s="45"/>
      <c r="L902" s="45"/>
      <c r="M902" s="45"/>
      <c r="N902" s="45"/>
      <c r="O902" s="45"/>
      <c r="P902" s="45"/>
      <c r="Q902" s="45"/>
      <c r="R902" s="45"/>
      <c r="S902" s="45"/>
      <c r="T902" s="45"/>
      <c r="U902" s="45"/>
      <c r="V902" s="45"/>
      <c r="W902" s="45"/>
      <c r="X902" s="45"/>
      <c r="Y902" s="45"/>
    </row>
    <row r="903" spans="1:25">
      <c r="A903" s="45"/>
      <c r="B903" s="44"/>
      <c r="C903" s="45"/>
      <c r="D903" s="45"/>
      <c r="E903" s="45"/>
      <c r="F903" s="45"/>
      <c r="G903" s="45"/>
      <c r="H903" s="45"/>
      <c r="I903" s="45"/>
      <c r="J903" s="45"/>
      <c r="K903" s="45"/>
      <c r="L903" s="45"/>
      <c r="M903" s="45"/>
      <c r="N903" s="45"/>
      <c r="O903" s="45"/>
      <c r="P903" s="45"/>
      <c r="Q903" s="45"/>
      <c r="R903" s="45"/>
      <c r="S903" s="45"/>
      <c r="T903" s="45"/>
      <c r="U903" s="45"/>
      <c r="V903" s="45"/>
      <c r="W903" s="45"/>
      <c r="X903" s="45"/>
      <c r="Y903" s="45"/>
    </row>
    <row r="904" spans="1:25">
      <c r="A904" s="45"/>
      <c r="B904" s="44"/>
      <c r="C904" s="45"/>
      <c r="D904" s="45"/>
      <c r="E904" s="45"/>
      <c r="F904" s="45"/>
      <c r="G904" s="45"/>
      <c r="H904" s="45"/>
      <c r="I904" s="45"/>
      <c r="J904" s="45"/>
      <c r="K904" s="45"/>
      <c r="L904" s="45"/>
      <c r="M904" s="45"/>
      <c r="N904" s="45"/>
      <c r="O904" s="45"/>
      <c r="P904" s="45"/>
      <c r="Q904" s="45"/>
      <c r="R904" s="45"/>
      <c r="S904" s="45"/>
      <c r="T904" s="45"/>
      <c r="U904" s="45"/>
      <c r="V904" s="45"/>
      <c r="W904" s="45"/>
      <c r="X904" s="45"/>
      <c r="Y904" s="45"/>
    </row>
    <row r="905" spans="1:25">
      <c r="A905" s="45"/>
      <c r="B905" s="44"/>
      <c r="C905" s="45"/>
      <c r="D905" s="45"/>
      <c r="E905" s="45"/>
      <c r="F905" s="45"/>
      <c r="G905" s="45"/>
      <c r="H905" s="45"/>
      <c r="I905" s="45"/>
      <c r="J905" s="45"/>
      <c r="K905" s="45"/>
      <c r="L905" s="45"/>
      <c r="M905" s="45"/>
      <c r="N905" s="45"/>
      <c r="O905" s="45"/>
      <c r="P905" s="45"/>
      <c r="Q905" s="45"/>
      <c r="R905" s="45"/>
      <c r="S905" s="45"/>
      <c r="T905" s="45"/>
      <c r="U905" s="45"/>
      <c r="V905" s="45"/>
      <c r="W905" s="45"/>
      <c r="X905" s="45"/>
      <c r="Y905" s="45"/>
    </row>
    <row r="906" spans="1:25">
      <c r="A906" s="45"/>
      <c r="B906" s="44"/>
      <c r="C906" s="45"/>
      <c r="D906" s="45"/>
      <c r="E906" s="45"/>
      <c r="F906" s="45"/>
      <c r="G906" s="45"/>
      <c r="H906" s="45"/>
      <c r="I906" s="45"/>
      <c r="J906" s="45"/>
      <c r="K906" s="45"/>
      <c r="L906" s="45"/>
      <c r="M906" s="45"/>
      <c r="N906" s="45"/>
      <c r="O906" s="45"/>
      <c r="P906" s="45"/>
      <c r="Q906" s="45"/>
      <c r="R906" s="45"/>
      <c r="S906" s="45"/>
      <c r="T906" s="45"/>
      <c r="U906" s="45"/>
      <c r="V906" s="45"/>
      <c r="W906" s="45"/>
      <c r="X906" s="45"/>
      <c r="Y906" s="45"/>
    </row>
    <row r="907" spans="1:25">
      <c r="A907" s="45"/>
      <c r="B907" s="44"/>
      <c r="C907" s="45"/>
      <c r="D907" s="45"/>
      <c r="E907" s="45"/>
      <c r="F907" s="45"/>
      <c r="G907" s="45"/>
      <c r="H907" s="45"/>
      <c r="I907" s="45"/>
      <c r="J907" s="45"/>
      <c r="K907" s="45"/>
      <c r="L907" s="45"/>
      <c r="M907" s="45"/>
      <c r="N907" s="45"/>
      <c r="O907" s="45"/>
      <c r="P907" s="45"/>
      <c r="Q907" s="45"/>
      <c r="R907" s="45"/>
      <c r="S907" s="45"/>
      <c r="T907" s="45"/>
      <c r="U907" s="45"/>
      <c r="V907" s="45"/>
      <c r="W907" s="45"/>
      <c r="X907" s="45"/>
      <c r="Y907" s="45"/>
    </row>
    <row r="908" spans="1:25">
      <c r="A908" s="45"/>
      <c r="B908" s="44"/>
      <c r="C908" s="45"/>
      <c r="D908" s="45"/>
      <c r="E908" s="45"/>
      <c r="F908" s="45"/>
      <c r="G908" s="45"/>
      <c r="H908" s="45"/>
      <c r="I908" s="45"/>
      <c r="J908" s="45"/>
      <c r="K908" s="45"/>
      <c r="L908" s="45"/>
      <c r="M908" s="45"/>
      <c r="N908" s="45"/>
      <c r="O908" s="45"/>
      <c r="P908" s="45"/>
      <c r="Q908" s="45"/>
      <c r="R908" s="45"/>
      <c r="S908" s="45"/>
      <c r="T908" s="45"/>
      <c r="U908" s="45"/>
      <c r="V908" s="45"/>
      <c r="W908" s="45"/>
      <c r="X908" s="45"/>
      <c r="Y908" s="45"/>
    </row>
    <row r="909" spans="1:25">
      <c r="A909" s="45"/>
      <c r="B909" s="44"/>
      <c r="C909" s="45"/>
      <c r="D909" s="45"/>
      <c r="E909" s="45"/>
      <c r="F909" s="45"/>
      <c r="G909" s="45"/>
      <c r="H909" s="45"/>
      <c r="I909" s="45"/>
      <c r="J909" s="45"/>
      <c r="K909" s="45"/>
      <c r="L909" s="45"/>
      <c r="M909" s="45"/>
      <c r="N909" s="45"/>
      <c r="O909" s="45"/>
      <c r="P909" s="45"/>
      <c r="Q909" s="45"/>
      <c r="R909" s="45"/>
      <c r="S909" s="45"/>
      <c r="T909" s="45"/>
      <c r="U909" s="45"/>
      <c r="V909" s="45"/>
      <c r="W909" s="45"/>
      <c r="X909" s="45"/>
      <c r="Y909" s="45"/>
    </row>
    <row r="910" spans="1:25">
      <c r="A910" s="45"/>
      <c r="B910" s="44"/>
      <c r="C910" s="45"/>
      <c r="D910" s="45"/>
      <c r="E910" s="45"/>
      <c r="F910" s="45"/>
      <c r="G910" s="45"/>
      <c r="H910" s="45"/>
      <c r="I910" s="45"/>
      <c r="J910" s="45"/>
      <c r="K910" s="45"/>
      <c r="L910" s="45"/>
      <c r="M910" s="45"/>
      <c r="N910" s="45"/>
      <c r="O910" s="45"/>
      <c r="P910" s="45"/>
      <c r="Q910" s="45"/>
      <c r="R910" s="45"/>
      <c r="S910" s="45"/>
      <c r="T910" s="45"/>
      <c r="U910" s="45"/>
      <c r="V910" s="45"/>
      <c r="W910" s="45"/>
      <c r="X910" s="45"/>
      <c r="Y910" s="45"/>
    </row>
    <row r="911" spans="1:25">
      <c r="A911" s="45"/>
      <c r="B911" s="44"/>
      <c r="C911" s="45"/>
      <c r="D911" s="45"/>
      <c r="E911" s="45"/>
      <c r="F911" s="45"/>
      <c r="G911" s="45"/>
      <c r="H911" s="45"/>
      <c r="I911" s="45"/>
      <c r="J911" s="45"/>
      <c r="K911" s="45"/>
      <c r="L911" s="45"/>
      <c r="M911" s="45"/>
      <c r="N911" s="45"/>
      <c r="O911" s="45"/>
      <c r="P911" s="45"/>
      <c r="Q911" s="45"/>
      <c r="R911" s="45"/>
      <c r="S911" s="45"/>
      <c r="T911" s="45"/>
      <c r="U911" s="45"/>
      <c r="V911" s="45"/>
      <c r="W911" s="45"/>
      <c r="X911" s="45"/>
      <c r="Y911" s="45"/>
    </row>
    <row r="912" spans="1:25">
      <c r="A912" s="45"/>
      <c r="B912" s="44"/>
      <c r="C912" s="45"/>
      <c r="D912" s="45"/>
      <c r="E912" s="45"/>
      <c r="F912" s="45"/>
      <c r="G912" s="45"/>
      <c r="H912" s="45"/>
      <c r="I912" s="45"/>
      <c r="J912" s="45"/>
      <c r="K912" s="45"/>
      <c r="L912" s="45"/>
      <c r="M912" s="45"/>
      <c r="N912" s="45"/>
      <c r="O912" s="45"/>
      <c r="P912" s="45"/>
      <c r="Q912" s="45"/>
      <c r="R912" s="45"/>
      <c r="S912" s="45"/>
      <c r="T912" s="45"/>
      <c r="U912" s="45"/>
      <c r="V912" s="45"/>
      <c r="W912" s="45"/>
      <c r="X912" s="45"/>
      <c r="Y912" s="45"/>
    </row>
    <row r="913" spans="1:25">
      <c r="A913" s="45"/>
      <c r="B913" s="44"/>
      <c r="C913" s="45"/>
      <c r="D913" s="45"/>
      <c r="E913" s="45"/>
      <c r="F913" s="45"/>
      <c r="G913" s="45"/>
      <c r="H913" s="45"/>
      <c r="I913" s="45"/>
      <c r="J913" s="45"/>
      <c r="K913" s="45"/>
      <c r="L913" s="45"/>
      <c r="M913" s="45"/>
      <c r="N913" s="45"/>
      <c r="O913" s="45"/>
      <c r="P913" s="45"/>
      <c r="Q913" s="45"/>
      <c r="R913" s="45"/>
      <c r="S913" s="45"/>
      <c r="T913" s="45"/>
      <c r="U913" s="45"/>
      <c r="V913" s="45"/>
      <c r="W913" s="45"/>
      <c r="X913" s="45"/>
      <c r="Y913" s="45"/>
    </row>
    <row r="914" spans="1:25">
      <c r="A914" s="45"/>
      <c r="B914" s="44"/>
      <c r="C914" s="45"/>
      <c r="D914" s="45"/>
      <c r="E914" s="45"/>
      <c r="F914" s="45"/>
      <c r="G914" s="45"/>
      <c r="H914" s="45"/>
      <c r="I914" s="45"/>
      <c r="J914" s="45"/>
      <c r="K914" s="45"/>
      <c r="L914" s="45"/>
      <c r="M914" s="45"/>
      <c r="N914" s="45"/>
      <c r="O914" s="45"/>
      <c r="P914" s="45"/>
      <c r="Q914" s="45"/>
      <c r="R914" s="45"/>
      <c r="S914" s="45"/>
      <c r="T914" s="45"/>
      <c r="U914" s="45"/>
      <c r="V914" s="45"/>
      <c r="W914" s="45"/>
      <c r="X914" s="45"/>
      <c r="Y914" s="45"/>
    </row>
    <row r="915" spans="1:25">
      <c r="A915" s="45"/>
      <c r="B915" s="44"/>
      <c r="C915" s="45"/>
      <c r="D915" s="45"/>
      <c r="E915" s="45"/>
      <c r="F915" s="45"/>
      <c r="G915" s="45"/>
      <c r="H915" s="45"/>
      <c r="I915" s="45"/>
      <c r="J915" s="45"/>
      <c r="K915" s="45"/>
      <c r="L915" s="45"/>
      <c r="M915" s="45"/>
      <c r="N915" s="45"/>
      <c r="O915" s="45"/>
      <c r="P915" s="45"/>
      <c r="Q915" s="45"/>
      <c r="R915" s="45"/>
      <c r="S915" s="45"/>
      <c r="T915" s="45"/>
      <c r="U915" s="45"/>
      <c r="V915" s="45"/>
      <c r="W915" s="45"/>
      <c r="X915" s="45"/>
      <c r="Y915" s="45"/>
    </row>
    <row r="916" spans="1:25">
      <c r="A916" s="45"/>
      <c r="B916" s="44"/>
      <c r="C916" s="45"/>
      <c r="D916" s="45"/>
      <c r="E916" s="45"/>
      <c r="F916" s="45"/>
      <c r="G916" s="45"/>
      <c r="H916" s="45"/>
      <c r="I916" s="45"/>
      <c r="J916" s="45"/>
      <c r="K916" s="45"/>
      <c r="L916" s="45"/>
      <c r="M916" s="45"/>
      <c r="N916" s="45"/>
      <c r="O916" s="45"/>
      <c r="P916" s="45"/>
      <c r="Q916" s="45"/>
      <c r="R916" s="45"/>
      <c r="S916" s="45"/>
      <c r="T916" s="45"/>
      <c r="U916" s="45"/>
      <c r="V916" s="45"/>
      <c r="W916" s="45"/>
      <c r="X916" s="45"/>
      <c r="Y916" s="45"/>
    </row>
    <row r="917" spans="1:25">
      <c r="A917" s="45"/>
      <c r="B917" s="44"/>
      <c r="C917" s="45"/>
      <c r="D917" s="45"/>
      <c r="E917" s="45"/>
      <c r="F917" s="45"/>
      <c r="G917" s="45"/>
      <c r="H917" s="45"/>
      <c r="I917" s="45"/>
      <c r="J917" s="45"/>
      <c r="K917" s="45"/>
      <c r="L917" s="45"/>
      <c r="M917" s="45"/>
      <c r="N917" s="45"/>
      <c r="O917" s="45"/>
      <c r="P917" s="45"/>
      <c r="Q917" s="45"/>
      <c r="R917" s="45"/>
      <c r="S917" s="45"/>
      <c r="T917" s="45"/>
      <c r="U917" s="45"/>
      <c r="V917" s="45"/>
      <c r="W917" s="45"/>
      <c r="X917" s="45"/>
      <c r="Y917" s="45"/>
    </row>
    <row r="918" spans="1:25">
      <c r="A918" s="45"/>
      <c r="B918" s="44"/>
      <c r="C918" s="45"/>
      <c r="D918" s="45"/>
      <c r="E918" s="45"/>
      <c r="F918" s="45"/>
      <c r="G918" s="45"/>
      <c r="H918" s="45"/>
      <c r="I918" s="45"/>
      <c r="J918" s="45"/>
      <c r="K918" s="45"/>
      <c r="L918" s="45"/>
      <c r="M918" s="45"/>
      <c r="N918" s="45"/>
      <c r="O918" s="45"/>
      <c r="P918" s="45"/>
      <c r="Q918" s="45"/>
      <c r="R918" s="45"/>
      <c r="S918" s="45"/>
      <c r="T918" s="45"/>
      <c r="U918" s="45"/>
      <c r="V918" s="45"/>
      <c r="W918" s="45"/>
      <c r="X918" s="45"/>
      <c r="Y918" s="45"/>
    </row>
    <row r="919" spans="1:25">
      <c r="A919" s="45"/>
      <c r="B919" s="44"/>
      <c r="C919" s="45"/>
      <c r="D919" s="45"/>
      <c r="E919" s="45"/>
      <c r="F919" s="45"/>
      <c r="G919" s="45"/>
      <c r="H919" s="45"/>
      <c r="I919" s="45"/>
      <c r="J919" s="45"/>
      <c r="K919" s="45"/>
      <c r="L919" s="45"/>
      <c r="M919" s="45"/>
      <c r="N919" s="45"/>
      <c r="O919" s="45"/>
      <c r="P919" s="45"/>
      <c r="Q919" s="45"/>
      <c r="R919" s="45"/>
      <c r="S919" s="45"/>
      <c r="T919" s="45"/>
      <c r="U919" s="45"/>
      <c r="V919" s="45"/>
      <c r="W919" s="45"/>
      <c r="X919" s="45"/>
      <c r="Y919" s="45"/>
    </row>
    <row r="920" spans="1:25">
      <c r="A920" s="45"/>
      <c r="B920" s="44"/>
      <c r="C920" s="45"/>
      <c r="D920" s="45"/>
      <c r="E920" s="45"/>
      <c r="F920" s="45"/>
      <c r="G920" s="45"/>
      <c r="H920" s="45"/>
      <c r="I920" s="45"/>
      <c r="J920" s="45"/>
      <c r="K920" s="45"/>
      <c r="L920" s="45"/>
      <c r="M920" s="45"/>
      <c r="N920" s="45"/>
      <c r="O920" s="45"/>
      <c r="P920" s="45"/>
      <c r="Q920" s="45"/>
      <c r="R920" s="45"/>
      <c r="S920" s="45"/>
      <c r="T920" s="45"/>
      <c r="U920" s="45"/>
      <c r="V920" s="45"/>
      <c r="W920" s="45"/>
      <c r="X920" s="45"/>
      <c r="Y920" s="45"/>
    </row>
    <row r="921" spans="1:25">
      <c r="A921" s="45"/>
      <c r="B921" s="44"/>
      <c r="C921" s="45"/>
      <c r="D921" s="45"/>
      <c r="E921" s="45"/>
      <c r="F921" s="45"/>
      <c r="G921" s="45"/>
      <c r="H921" s="45"/>
      <c r="I921" s="45"/>
      <c r="J921" s="45"/>
      <c r="K921" s="45"/>
      <c r="L921" s="45"/>
      <c r="M921" s="45"/>
      <c r="N921" s="45"/>
      <c r="O921" s="45"/>
      <c r="P921" s="45"/>
      <c r="Q921" s="45"/>
      <c r="R921" s="45"/>
      <c r="S921" s="45"/>
      <c r="T921" s="45"/>
      <c r="U921" s="45"/>
      <c r="V921" s="45"/>
      <c r="W921" s="45"/>
      <c r="X921" s="45"/>
      <c r="Y921" s="45"/>
    </row>
    <row r="922" spans="1:25">
      <c r="A922" s="45"/>
      <c r="B922" s="44"/>
      <c r="C922" s="45"/>
      <c r="D922" s="45"/>
      <c r="E922" s="45"/>
      <c r="F922" s="45"/>
      <c r="G922" s="45"/>
      <c r="H922" s="45"/>
      <c r="I922" s="45"/>
      <c r="J922" s="45"/>
      <c r="K922" s="45"/>
      <c r="L922" s="45"/>
      <c r="M922" s="45"/>
      <c r="N922" s="45"/>
      <c r="O922" s="45"/>
      <c r="P922" s="45"/>
      <c r="Q922" s="45"/>
      <c r="R922" s="45"/>
      <c r="S922" s="45"/>
      <c r="T922" s="45"/>
      <c r="U922" s="45"/>
      <c r="V922" s="45"/>
      <c r="W922" s="45"/>
      <c r="X922" s="45"/>
      <c r="Y922" s="45"/>
    </row>
    <row r="923" spans="1:25">
      <c r="A923" s="45"/>
      <c r="B923" s="44"/>
      <c r="C923" s="45"/>
      <c r="D923" s="45"/>
      <c r="E923" s="45"/>
      <c r="F923" s="45"/>
      <c r="G923" s="45"/>
      <c r="H923" s="45"/>
      <c r="I923" s="45"/>
      <c r="J923" s="45"/>
      <c r="K923" s="45"/>
      <c r="L923" s="45"/>
      <c r="M923" s="45"/>
      <c r="N923" s="45"/>
      <c r="O923" s="45"/>
      <c r="P923" s="45"/>
      <c r="Q923" s="45"/>
      <c r="R923" s="45"/>
      <c r="S923" s="45"/>
      <c r="T923" s="45"/>
      <c r="U923" s="45"/>
      <c r="V923" s="45"/>
      <c r="W923" s="45"/>
      <c r="X923" s="45"/>
      <c r="Y923" s="45"/>
    </row>
    <row r="924" spans="1:25">
      <c r="A924" s="45"/>
      <c r="B924" s="44"/>
      <c r="C924" s="45"/>
      <c r="D924" s="45"/>
      <c r="E924" s="45"/>
      <c r="F924" s="45"/>
      <c r="G924" s="45"/>
      <c r="H924" s="45"/>
      <c r="I924" s="45"/>
      <c r="J924" s="45"/>
      <c r="K924" s="45"/>
      <c r="L924" s="45"/>
      <c r="M924" s="45"/>
      <c r="N924" s="45"/>
      <c r="O924" s="45"/>
      <c r="P924" s="45"/>
      <c r="Q924" s="45"/>
      <c r="R924" s="45"/>
      <c r="S924" s="45"/>
      <c r="T924" s="45"/>
      <c r="U924" s="45"/>
      <c r="V924" s="45"/>
      <c r="W924" s="45"/>
      <c r="X924" s="45"/>
      <c r="Y924" s="45"/>
    </row>
    <row r="925" spans="1:25">
      <c r="A925" s="45"/>
      <c r="B925" s="44"/>
      <c r="C925" s="45"/>
      <c r="D925" s="45"/>
      <c r="E925" s="45"/>
      <c r="F925" s="45"/>
      <c r="G925" s="45"/>
      <c r="H925" s="45"/>
      <c r="I925" s="45"/>
      <c r="J925" s="45"/>
      <c r="K925" s="45"/>
      <c r="L925" s="45"/>
      <c r="M925" s="45"/>
      <c r="N925" s="45"/>
      <c r="O925" s="45"/>
      <c r="P925" s="45"/>
      <c r="Q925" s="45"/>
      <c r="R925" s="45"/>
      <c r="S925" s="45"/>
      <c r="T925" s="45"/>
      <c r="U925" s="45"/>
      <c r="V925" s="45"/>
      <c r="W925" s="45"/>
      <c r="X925" s="45"/>
      <c r="Y925" s="45"/>
    </row>
    <row r="926" spans="1:25">
      <c r="A926" s="45"/>
      <c r="B926" s="44"/>
      <c r="C926" s="45"/>
      <c r="D926" s="45"/>
      <c r="E926" s="45"/>
      <c r="F926" s="45"/>
      <c r="G926" s="45"/>
      <c r="H926" s="45"/>
      <c r="I926" s="45"/>
      <c r="J926" s="45"/>
      <c r="K926" s="45"/>
      <c r="L926" s="45"/>
      <c r="M926" s="45"/>
      <c r="N926" s="45"/>
      <c r="O926" s="45"/>
      <c r="P926" s="45"/>
      <c r="Q926" s="45"/>
      <c r="R926" s="45"/>
      <c r="S926" s="45"/>
      <c r="T926" s="45"/>
      <c r="U926" s="45"/>
      <c r="V926" s="45"/>
      <c r="W926" s="45"/>
      <c r="X926" s="45"/>
      <c r="Y926" s="45"/>
    </row>
    <row r="927" spans="1:25">
      <c r="A927" s="45"/>
      <c r="B927" s="44"/>
      <c r="C927" s="45"/>
      <c r="D927" s="45"/>
      <c r="E927" s="45"/>
      <c r="F927" s="45"/>
      <c r="G927" s="45"/>
      <c r="H927" s="45"/>
      <c r="I927" s="45"/>
      <c r="J927" s="45"/>
      <c r="K927" s="45"/>
      <c r="L927" s="45"/>
      <c r="M927" s="45"/>
      <c r="N927" s="45"/>
      <c r="O927" s="45"/>
      <c r="P927" s="45"/>
      <c r="Q927" s="45"/>
      <c r="R927" s="45"/>
      <c r="S927" s="45"/>
      <c r="T927" s="45"/>
      <c r="U927" s="45"/>
      <c r="V927" s="45"/>
      <c r="W927" s="45"/>
      <c r="X927" s="45"/>
      <c r="Y927" s="45"/>
    </row>
    <row r="928" spans="1:25">
      <c r="A928" s="45"/>
      <c r="B928" s="44"/>
      <c r="C928" s="45"/>
      <c r="D928" s="45"/>
      <c r="E928" s="45"/>
      <c r="F928" s="45"/>
      <c r="G928" s="45"/>
      <c r="H928" s="45"/>
      <c r="I928" s="45"/>
      <c r="J928" s="45"/>
      <c r="K928" s="45"/>
      <c r="L928" s="45"/>
      <c r="M928" s="45"/>
      <c r="N928" s="45"/>
      <c r="O928" s="45"/>
      <c r="P928" s="45"/>
      <c r="Q928" s="45"/>
      <c r="R928" s="45"/>
      <c r="S928" s="45"/>
      <c r="T928" s="45"/>
      <c r="U928" s="45"/>
      <c r="V928" s="45"/>
      <c r="W928" s="45"/>
      <c r="X928" s="45"/>
      <c r="Y928" s="45"/>
    </row>
    <row r="929" spans="1:25">
      <c r="A929" s="45"/>
      <c r="B929" s="44"/>
      <c r="C929" s="45"/>
      <c r="D929" s="45"/>
      <c r="E929" s="45"/>
      <c r="F929" s="45"/>
      <c r="G929" s="45"/>
      <c r="H929" s="45"/>
      <c r="I929" s="45"/>
      <c r="J929" s="45"/>
      <c r="K929" s="45"/>
      <c r="L929" s="45"/>
      <c r="M929" s="45"/>
      <c r="N929" s="45"/>
      <c r="O929" s="45"/>
      <c r="P929" s="45"/>
      <c r="Q929" s="45"/>
      <c r="R929" s="45"/>
      <c r="S929" s="45"/>
      <c r="T929" s="45"/>
      <c r="U929" s="45"/>
      <c r="V929" s="45"/>
      <c r="W929" s="45"/>
      <c r="X929" s="45"/>
      <c r="Y929" s="45"/>
    </row>
    <row r="930" spans="1:25">
      <c r="A930" s="45"/>
      <c r="B930" s="44"/>
      <c r="C930" s="45"/>
      <c r="D930" s="45"/>
      <c r="E930" s="45"/>
      <c r="F930" s="45"/>
      <c r="G930" s="45"/>
      <c r="H930" s="45"/>
      <c r="I930" s="45"/>
      <c r="J930" s="45"/>
      <c r="K930" s="45"/>
      <c r="L930" s="45"/>
      <c r="M930" s="45"/>
      <c r="N930" s="45"/>
      <c r="O930" s="45"/>
      <c r="P930" s="45"/>
      <c r="Q930" s="45"/>
      <c r="R930" s="45"/>
      <c r="S930" s="45"/>
      <c r="T930" s="45"/>
      <c r="U930" s="45"/>
      <c r="V930" s="45"/>
      <c r="W930" s="45"/>
      <c r="X930" s="45"/>
      <c r="Y930" s="45"/>
    </row>
    <row r="931" spans="1:25">
      <c r="A931" s="45"/>
      <c r="B931" s="44"/>
      <c r="C931" s="45"/>
      <c r="D931" s="45"/>
      <c r="E931" s="45"/>
      <c r="F931" s="45"/>
      <c r="G931" s="45"/>
      <c r="H931" s="45"/>
      <c r="I931" s="45"/>
      <c r="J931" s="45"/>
      <c r="K931" s="45"/>
      <c r="L931" s="45"/>
      <c r="M931" s="45"/>
      <c r="N931" s="45"/>
      <c r="O931" s="45"/>
      <c r="P931" s="45"/>
      <c r="Q931" s="45"/>
      <c r="R931" s="45"/>
      <c r="S931" s="45"/>
      <c r="T931" s="45"/>
      <c r="U931" s="45"/>
      <c r="V931" s="45"/>
      <c r="W931" s="45"/>
      <c r="X931" s="45"/>
      <c r="Y931" s="45"/>
    </row>
    <row r="932" spans="1:25">
      <c r="A932" s="45"/>
      <c r="B932" s="44"/>
      <c r="C932" s="45"/>
      <c r="D932" s="45"/>
      <c r="E932" s="45"/>
      <c r="F932" s="45"/>
      <c r="G932" s="45"/>
      <c r="H932" s="45"/>
      <c r="I932" s="45"/>
      <c r="J932" s="45"/>
      <c r="K932" s="45"/>
      <c r="L932" s="45"/>
      <c r="M932" s="45"/>
      <c r="N932" s="45"/>
      <c r="O932" s="45"/>
      <c r="P932" s="45"/>
      <c r="Q932" s="45"/>
      <c r="R932" s="45"/>
      <c r="S932" s="45"/>
      <c r="T932" s="45"/>
      <c r="U932" s="45"/>
      <c r="V932" s="45"/>
      <c r="W932" s="45"/>
      <c r="X932" s="45"/>
      <c r="Y932" s="45"/>
    </row>
    <row r="933" spans="1:25">
      <c r="A933" s="45"/>
      <c r="B933" s="44"/>
      <c r="C933" s="45"/>
      <c r="D933" s="45"/>
      <c r="E933" s="45"/>
      <c r="F933" s="45"/>
      <c r="G933" s="45"/>
      <c r="H933" s="45"/>
      <c r="I933" s="45"/>
      <c r="J933" s="45"/>
      <c r="K933" s="45"/>
      <c r="L933" s="45"/>
      <c r="M933" s="45"/>
      <c r="N933" s="45"/>
      <c r="O933" s="45"/>
      <c r="P933" s="45"/>
      <c r="Q933" s="45"/>
      <c r="R933" s="45"/>
      <c r="S933" s="45"/>
      <c r="T933" s="45"/>
      <c r="U933" s="45"/>
      <c r="V933" s="45"/>
      <c r="W933" s="45"/>
      <c r="X933" s="45"/>
      <c r="Y933" s="45"/>
    </row>
    <row r="934" spans="1:25">
      <c r="A934" s="45"/>
      <c r="B934" s="44"/>
      <c r="C934" s="45"/>
      <c r="D934" s="45"/>
      <c r="E934" s="45"/>
      <c r="F934" s="45"/>
      <c r="G934" s="45"/>
      <c r="H934" s="45"/>
      <c r="I934" s="45"/>
      <c r="J934" s="45"/>
      <c r="K934" s="45"/>
      <c r="L934" s="45"/>
      <c r="M934" s="45"/>
      <c r="N934" s="45"/>
      <c r="O934" s="45"/>
      <c r="P934" s="45"/>
      <c r="Q934" s="45"/>
      <c r="R934" s="45"/>
      <c r="S934" s="45"/>
      <c r="T934" s="45"/>
      <c r="U934" s="45"/>
      <c r="V934" s="45"/>
      <c r="W934" s="45"/>
      <c r="X934" s="45"/>
      <c r="Y934" s="45"/>
    </row>
    <row r="935" spans="1:25">
      <c r="A935" s="45"/>
      <c r="B935" s="44"/>
      <c r="C935" s="45"/>
      <c r="D935" s="45"/>
      <c r="E935" s="45"/>
      <c r="F935" s="45"/>
      <c r="G935" s="45"/>
      <c r="H935" s="45"/>
      <c r="I935" s="45"/>
      <c r="J935" s="45"/>
      <c r="K935" s="45"/>
      <c r="L935" s="45"/>
      <c r="M935" s="45"/>
      <c r="N935" s="45"/>
      <c r="O935" s="45"/>
      <c r="P935" s="45"/>
      <c r="Q935" s="45"/>
      <c r="R935" s="45"/>
      <c r="S935" s="45"/>
      <c r="T935" s="45"/>
      <c r="U935" s="45"/>
      <c r="V935" s="45"/>
      <c r="W935" s="45"/>
      <c r="X935" s="45"/>
      <c r="Y935" s="45"/>
    </row>
    <row r="936" spans="1:25">
      <c r="A936" s="45"/>
      <c r="B936" s="44"/>
      <c r="C936" s="45"/>
      <c r="D936" s="45"/>
      <c r="E936" s="45"/>
      <c r="F936" s="45"/>
      <c r="G936" s="45"/>
      <c r="H936" s="45"/>
      <c r="I936" s="45"/>
      <c r="J936" s="45"/>
      <c r="K936" s="45"/>
      <c r="L936" s="45"/>
      <c r="M936" s="45"/>
      <c r="N936" s="45"/>
      <c r="O936" s="45"/>
      <c r="P936" s="45"/>
      <c r="Q936" s="45"/>
      <c r="R936" s="45"/>
      <c r="S936" s="45"/>
      <c r="T936" s="45"/>
      <c r="U936" s="45"/>
      <c r="V936" s="45"/>
      <c r="W936" s="45"/>
      <c r="X936" s="45"/>
      <c r="Y936" s="45"/>
    </row>
    <row r="937" spans="1:25">
      <c r="A937" s="45"/>
      <c r="B937" s="44"/>
      <c r="C937" s="45"/>
      <c r="D937" s="45"/>
      <c r="E937" s="45"/>
      <c r="F937" s="45"/>
      <c r="G937" s="45"/>
      <c r="H937" s="45"/>
      <c r="I937" s="45"/>
      <c r="J937" s="45"/>
      <c r="K937" s="45"/>
      <c r="L937" s="45"/>
      <c r="M937" s="45"/>
      <c r="N937" s="45"/>
      <c r="O937" s="45"/>
      <c r="P937" s="45"/>
      <c r="Q937" s="45"/>
      <c r="R937" s="45"/>
      <c r="S937" s="45"/>
      <c r="T937" s="45"/>
      <c r="U937" s="45"/>
      <c r="V937" s="45"/>
      <c r="W937" s="45"/>
      <c r="X937" s="45"/>
      <c r="Y937" s="45"/>
    </row>
    <row r="938" spans="1:25">
      <c r="A938" s="45"/>
      <c r="B938" s="44"/>
      <c r="C938" s="45"/>
      <c r="D938" s="45"/>
      <c r="E938" s="45"/>
      <c r="F938" s="45"/>
      <c r="G938" s="45"/>
      <c r="H938" s="45"/>
      <c r="I938" s="45"/>
      <c r="J938" s="45"/>
      <c r="K938" s="45"/>
      <c r="L938" s="45"/>
      <c r="M938" s="45"/>
      <c r="N938" s="45"/>
      <c r="O938" s="45"/>
      <c r="P938" s="45"/>
      <c r="Q938" s="45"/>
      <c r="R938" s="45"/>
      <c r="S938" s="45"/>
      <c r="T938" s="45"/>
      <c r="U938" s="45"/>
      <c r="V938" s="45"/>
      <c r="W938" s="45"/>
      <c r="X938" s="45"/>
      <c r="Y938" s="45"/>
    </row>
    <row r="939" spans="1:25">
      <c r="A939" s="45"/>
      <c r="B939" s="44"/>
      <c r="C939" s="45"/>
      <c r="D939" s="45"/>
      <c r="E939" s="45"/>
      <c r="F939" s="45"/>
      <c r="G939" s="45"/>
      <c r="H939" s="45"/>
      <c r="I939" s="45"/>
      <c r="J939" s="45"/>
      <c r="K939" s="45"/>
      <c r="L939" s="45"/>
      <c r="M939" s="45"/>
      <c r="N939" s="45"/>
      <c r="O939" s="45"/>
      <c r="P939" s="45"/>
      <c r="Q939" s="45"/>
      <c r="R939" s="45"/>
      <c r="S939" s="45"/>
      <c r="T939" s="45"/>
      <c r="U939" s="45"/>
      <c r="V939" s="45"/>
      <c r="W939" s="45"/>
      <c r="X939" s="45"/>
      <c r="Y939" s="45"/>
    </row>
    <row r="940" spans="1:25">
      <c r="A940" s="45"/>
      <c r="B940" s="44"/>
      <c r="C940" s="45"/>
      <c r="D940" s="45"/>
      <c r="E940" s="45"/>
      <c r="F940" s="45"/>
      <c r="G940" s="45"/>
      <c r="H940" s="45"/>
      <c r="I940" s="45"/>
      <c r="J940" s="45"/>
      <c r="K940" s="45"/>
      <c r="L940" s="45"/>
      <c r="M940" s="45"/>
      <c r="N940" s="45"/>
      <c r="O940" s="45"/>
      <c r="P940" s="45"/>
      <c r="Q940" s="45"/>
      <c r="R940" s="45"/>
      <c r="S940" s="45"/>
      <c r="T940" s="45"/>
      <c r="U940" s="45"/>
      <c r="V940" s="45"/>
      <c r="W940" s="45"/>
      <c r="X940" s="45"/>
      <c r="Y940" s="45"/>
    </row>
    <row r="941" spans="1:25">
      <c r="A941" s="45"/>
      <c r="B941" s="44"/>
      <c r="C941" s="45"/>
      <c r="D941" s="45"/>
      <c r="E941" s="45"/>
      <c r="F941" s="45"/>
      <c r="G941" s="45"/>
      <c r="H941" s="45"/>
      <c r="I941" s="45"/>
      <c r="J941" s="45"/>
      <c r="K941" s="45"/>
      <c r="L941" s="45"/>
      <c r="M941" s="45"/>
      <c r="N941" s="45"/>
      <c r="O941" s="45"/>
      <c r="P941" s="45"/>
      <c r="Q941" s="45"/>
      <c r="R941" s="45"/>
      <c r="S941" s="45"/>
      <c r="T941" s="45"/>
      <c r="U941" s="45"/>
      <c r="V941" s="45"/>
      <c r="W941" s="45"/>
      <c r="X941" s="45"/>
      <c r="Y941" s="45"/>
    </row>
    <row r="942" spans="1:25">
      <c r="A942" s="45"/>
      <c r="B942" s="44"/>
      <c r="C942" s="45"/>
      <c r="D942" s="45"/>
      <c r="E942" s="45"/>
      <c r="F942" s="45"/>
      <c r="G942" s="45"/>
      <c r="H942" s="45"/>
      <c r="I942" s="45"/>
      <c r="J942" s="45"/>
      <c r="K942" s="45"/>
      <c r="L942" s="45"/>
      <c r="M942" s="45"/>
      <c r="N942" s="45"/>
      <c r="O942" s="45"/>
      <c r="P942" s="45"/>
      <c r="Q942" s="45"/>
      <c r="R942" s="45"/>
      <c r="S942" s="45"/>
      <c r="T942" s="45"/>
      <c r="U942" s="45"/>
      <c r="V942" s="45"/>
      <c r="W942" s="45"/>
      <c r="X942" s="45"/>
      <c r="Y942" s="45"/>
    </row>
    <row r="943" spans="1:25">
      <c r="A943" s="45"/>
      <c r="B943" s="44"/>
      <c r="C943" s="45"/>
      <c r="D943" s="45"/>
      <c r="E943" s="45"/>
      <c r="F943" s="45"/>
      <c r="G943" s="45"/>
      <c r="H943" s="45"/>
      <c r="I943" s="45"/>
      <c r="J943" s="45"/>
      <c r="K943" s="45"/>
      <c r="L943" s="45"/>
      <c r="M943" s="45"/>
      <c r="N943" s="45"/>
      <c r="O943" s="45"/>
      <c r="P943" s="45"/>
      <c r="Q943" s="45"/>
      <c r="R943" s="45"/>
      <c r="S943" s="45"/>
      <c r="T943" s="45"/>
      <c r="U943" s="45"/>
      <c r="V943" s="45"/>
      <c r="W943" s="45"/>
      <c r="X943" s="45"/>
      <c r="Y943" s="45"/>
    </row>
    <row r="944" spans="1:25">
      <c r="A944" s="45"/>
      <c r="B944" s="44"/>
      <c r="C944" s="45"/>
      <c r="D944" s="45"/>
      <c r="E944" s="45"/>
      <c r="F944" s="45"/>
      <c r="G944" s="45"/>
      <c r="H944" s="45"/>
      <c r="I944" s="45"/>
      <c r="J944" s="45"/>
      <c r="K944" s="45"/>
      <c r="L944" s="45"/>
      <c r="M944" s="45"/>
      <c r="N944" s="45"/>
      <c r="O944" s="45"/>
      <c r="P944" s="45"/>
      <c r="Q944" s="45"/>
      <c r="R944" s="45"/>
      <c r="S944" s="45"/>
      <c r="T944" s="45"/>
      <c r="U944" s="45"/>
      <c r="V944" s="45"/>
      <c r="W944" s="45"/>
      <c r="X944" s="45"/>
      <c r="Y944" s="45"/>
    </row>
    <row r="945" spans="1:25">
      <c r="A945" s="45"/>
      <c r="B945" s="44"/>
      <c r="C945" s="45"/>
      <c r="D945" s="45"/>
      <c r="E945" s="45"/>
      <c r="F945" s="45"/>
      <c r="G945" s="45"/>
      <c r="H945" s="45"/>
      <c r="I945" s="45"/>
      <c r="J945" s="45"/>
      <c r="K945" s="45"/>
      <c r="L945" s="45"/>
      <c r="M945" s="45"/>
      <c r="N945" s="45"/>
      <c r="O945" s="45"/>
      <c r="P945" s="45"/>
      <c r="Q945" s="45"/>
      <c r="R945" s="45"/>
      <c r="S945" s="45"/>
      <c r="T945" s="45"/>
      <c r="U945" s="45"/>
      <c r="V945" s="45"/>
      <c r="W945" s="45"/>
      <c r="X945" s="45"/>
      <c r="Y945" s="45"/>
    </row>
    <row r="946" spans="1:25">
      <c r="A946" s="45"/>
      <c r="B946" s="44"/>
      <c r="C946" s="45"/>
      <c r="D946" s="45"/>
      <c r="E946" s="45"/>
      <c r="F946" s="45"/>
      <c r="G946" s="45"/>
      <c r="H946" s="45"/>
      <c r="I946" s="45"/>
      <c r="J946" s="45"/>
      <c r="K946" s="45"/>
      <c r="L946" s="45"/>
      <c r="M946" s="45"/>
      <c r="N946" s="45"/>
      <c r="O946" s="45"/>
      <c r="P946" s="45"/>
      <c r="Q946" s="45"/>
      <c r="R946" s="45"/>
      <c r="S946" s="45"/>
      <c r="T946" s="45"/>
      <c r="U946" s="45"/>
      <c r="V946" s="45"/>
      <c r="W946" s="45"/>
      <c r="X946" s="45"/>
      <c r="Y946" s="45"/>
    </row>
    <row r="947" spans="1:25">
      <c r="A947" s="45"/>
      <c r="B947" s="44"/>
      <c r="C947" s="45"/>
      <c r="D947" s="45"/>
      <c r="E947" s="45"/>
      <c r="F947" s="45"/>
      <c r="G947" s="45"/>
      <c r="H947" s="45"/>
      <c r="I947" s="45"/>
      <c r="J947" s="45"/>
      <c r="K947" s="45"/>
      <c r="L947" s="45"/>
      <c r="M947" s="45"/>
      <c r="N947" s="45"/>
      <c r="O947" s="45"/>
      <c r="P947" s="45"/>
      <c r="Q947" s="45"/>
      <c r="R947" s="45"/>
      <c r="S947" s="45"/>
      <c r="T947" s="45"/>
      <c r="U947" s="45"/>
      <c r="V947" s="45"/>
      <c r="W947" s="45"/>
      <c r="X947" s="45"/>
      <c r="Y947" s="45"/>
    </row>
    <row r="948" spans="1:25">
      <c r="A948" s="45"/>
      <c r="B948" s="44"/>
      <c r="C948" s="45"/>
      <c r="D948" s="45"/>
      <c r="E948" s="45"/>
      <c r="F948" s="45"/>
      <c r="G948" s="45"/>
      <c r="H948" s="45"/>
      <c r="I948" s="45"/>
      <c r="J948" s="45"/>
      <c r="K948" s="45"/>
      <c r="L948" s="45"/>
      <c r="M948" s="45"/>
      <c r="N948" s="45"/>
      <c r="O948" s="45"/>
      <c r="P948" s="45"/>
      <c r="Q948" s="45"/>
      <c r="R948" s="45"/>
      <c r="S948" s="45"/>
      <c r="T948" s="45"/>
      <c r="U948" s="45"/>
      <c r="V948" s="45"/>
      <c r="W948" s="45"/>
      <c r="X948" s="45"/>
      <c r="Y948" s="45"/>
    </row>
    <row r="949" spans="1:25">
      <c r="A949" s="45"/>
      <c r="B949" s="44"/>
      <c r="C949" s="45"/>
      <c r="D949" s="45"/>
      <c r="E949" s="45"/>
      <c r="F949" s="45"/>
      <c r="G949" s="45"/>
      <c r="H949" s="45"/>
      <c r="I949" s="45"/>
      <c r="J949" s="45"/>
      <c r="K949" s="45"/>
      <c r="L949" s="45"/>
      <c r="M949" s="45"/>
      <c r="N949" s="45"/>
      <c r="O949" s="45"/>
      <c r="P949" s="45"/>
      <c r="Q949" s="45"/>
      <c r="R949" s="45"/>
      <c r="S949" s="45"/>
      <c r="T949" s="45"/>
      <c r="U949" s="45"/>
      <c r="V949" s="45"/>
      <c r="W949" s="45"/>
      <c r="X949" s="45"/>
      <c r="Y949" s="45"/>
    </row>
    <row r="950" spans="1:25">
      <c r="A950" s="45"/>
      <c r="B950" s="44"/>
      <c r="C950" s="45"/>
      <c r="D950" s="45"/>
      <c r="E950" s="45"/>
      <c r="F950" s="45"/>
      <c r="G950" s="45"/>
      <c r="H950" s="45"/>
      <c r="I950" s="45"/>
      <c r="J950" s="45"/>
      <c r="K950" s="45"/>
      <c r="L950" s="45"/>
      <c r="M950" s="45"/>
      <c r="N950" s="45"/>
      <c r="O950" s="45"/>
      <c r="P950" s="45"/>
      <c r="Q950" s="45"/>
      <c r="R950" s="45"/>
      <c r="S950" s="45"/>
      <c r="T950" s="45"/>
      <c r="U950" s="45"/>
      <c r="V950" s="45"/>
      <c r="W950" s="45"/>
      <c r="X950" s="45"/>
      <c r="Y950" s="45"/>
    </row>
    <row r="951" spans="1:25">
      <c r="A951" s="45"/>
      <c r="B951" s="44"/>
      <c r="C951" s="45"/>
      <c r="D951" s="45"/>
      <c r="E951" s="45"/>
      <c r="F951" s="45"/>
      <c r="G951" s="45"/>
      <c r="H951" s="45"/>
      <c r="I951" s="45"/>
      <c r="J951" s="45"/>
      <c r="K951" s="45"/>
      <c r="L951" s="45"/>
      <c r="M951" s="45"/>
      <c r="N951" s="45"/>
      <c r="O951" s="45"/>
      <c r="P951" s="45"/>
      <c r="Q951" s="45"/>
      <c r="R951" s="45"/>
      <c r="S951" s="45"/>
      <c r="T951" s="45"/>
      <c r="U951" s="45"/>
      <c r="V951" s="45"/>
      <c r="W951" s="45"/>
      <c r="X951" s="45"/>
      <c r="Y951" s="45"/>
    </row>
    <row r="952" spans="1:25">
      <c r="A952" s="45"/>
      <c r="B952" s="44"/>
      <c r="C952" s="45"/>
      <c r="D952" s="45"/>
      <c r="E952" s="45"/>
      <c r="F952" s="45"/>
      <c r="G952" s="45"/>
      <c r="H952" s="45"/>
      <c r="I952" s="45"/>
      <c r="J952" s="45"/>
      <c r="K952" s="45"/>
      <c r="L952" s="45"/>
      <c r="M952" s="45"/>
      <c r="N952" s="45"/>
      <c r="O952" s="45"/>
      <c r="P952" s="45"/>
      <c r="Q952" s="45"/>
      <c r="R952" s="45"/>
      <c r="S952" s="45"/>
      <c r="T952" s="45"/>
      <c r="U952" s="45"/>
      <c r="V952" s="45"/>
      <c r="W952" s="45"/>
      <c r="X952" s="45"/>
      <c r="Y952" s="45"/>
    </row>
    <row r="953" spans="1:25">
      <c r="A953" s="45"/>
      <c r="B953" s="44"/>
      <c r="C953" s="45"/>
      <c r="D953" s="45"/>
      <c r="E953" s="45"/>
      <c r="F953" s="45"/>
      <c r="G953" s="45"/>
      <c r="H953" s="45"/>
      <c r="I953" s="45"/>
      <c r="J953" s="45"/>
      <c r="K953" s="45"/>
      <c r="L953" s="45"/>
      <c r="M953" s="45"/>
      <c r="N953" s="45"/>
      <c r="O953" s="45"/>
      <c r="P953" s="45"/>
      <c r="Q953" s="45"/>
      <c r="R953" s="45"/>
      <c r="S953" s="45"/>
      <c r="T953" s="45"/>
      <c r="U953" s="45"/>
      <c r="V953" s="45"/>
      <c r="W953" s="45"/>
      <c r="X953" s="45"/>
      <c r="Y953" s="45"/>
    </row>
    <row r="954" spans="1:25">
      <c r="A954" s="45"/>
      <c r="B954" s="44"/>
      <c r="C954" s="45"/>
      <c r="D954" s="45"/>
      <c r="E954" s="45"/>
      <c r="F954" s="45"/>
      <c r="G954" s="45"/>
      <c r="H954" s="45"/>
      <c r="I954" s="45"/>
      <c r="J954" s="45"/>
      <c r="K954" s="45"/>
      <c r="L954" s="45"/>
      <c r="M954" s="45"/>
      <c r="N954" s="45"/>
      <c r="O954" s="45"/>
      <c r="P954" s="45"/>
      <c r="Q954" s="45"/>
      <c r="R954" s="45"/>
      <c r="S954" s="45"/>
      <c r="T954" s="45"/>
      <c r="U954" s="45"/>
      <c r="V954" s="45"/>
      <c r="W954" s="45"/>
      <c r="X954" s="45"/>
      <c r="Y954" s="45"/>
    </row>
    <row r="955" spans="1:25">
      <c r="A955" s="45"/>
      <c r="B955" s="44"/>
      <c r="C955" s="45"/>
      <c r="D955" s="45"/>
      <c r="E955" s="45"/>
      <c r="F955" s="45"/>
      <c r="G955" s="45"/>
      <c r="H955" s="45"/>
      <c r="I955" s="45"/>
      <c r="J955" s="45"/>
      <c r="K955" s="45"/>
      <c r="L955" s="45"/>
      <c r="M955" s="45"/>
      <c r="N955" s="45"/>
      <c r="O955" s="45"/>
      <c r="P955" s="45"/>
      <c r="Q955" s="45"/>
      <c r="R955" s="45"/>
      <c r="S955" s="45"/>
      <c r="T955" s="45"/>
      <c r="U955" s="45"/>
      <c r="V955" s="45"/>
      <c r="W955" s="45"/>
      <c r="X955" s="45"/>
      <c r="Y955" s="45"/>
    </row>
    <row r="956" spans="1:25">
      <c r="A956" s="45"/>
      <c r="B956" s="44"/>
      <c r="C956" s="45"/>
      <c r="D956" s="45"/>
      <c r="E956" s="45"/>
      <c r="F956" s="45"/>
      <c r="G956" s="45"/>
      <c r="H956" s="45"/>
      <c r="I956" s="45"/>
      <c r="J956" s="45"/>
      <c r="K956" s="45"/>
      <c r="L956" s="45"/>
      <c r="M956" s="45"/>
      <c r="N956" s="45"/>
      <c r="O956" s="45"/>
      <c r="P956" s="45"/>
      <c r="Q956" s="45"/>
      <c r="R956" s="45"/>
      <c r="S956" s="45"/>
      <c r="T956" s="45"/>
      <c r="U956" s="45"/>
      <c r="V956" s="45"/>
      <c r="W956" s="45"/>
      <c r="X956" s="45"/>
      <c r="Y956" s="45"/>
    </row>
    <row r="957" spans="1:25">
      <c r="A957" s="45"/>
      <c r="B957" s="44"/>
      <c r="C957" s="45"/>
      <c r="D957" s="45"/>
      <c r="E957" s="45"/>
      <c r="F957" s="45"/>
      <c r="G957" s="45"/>
      <c r="H957" s="45"/>
      <c r="I957" s="45"/>
      <c r="J957" s="45"/>
      <c r="K957" s="45"/>
      <c r="L957" s="45"/>
      <c r="M957" s="45"/>
      <c r="N957" s="45"/>
      <c r="O957" s="45"/>
      <c r="P957" s="45"/>
      <c r="Q957" s="45"/>
      <c r="R957" s="45"/>
      <c r="S957" s="45"/>
      <c r="T957" s="45"/>
      <c r="U957" s="45"/>
      <c r="V957" s="45"/>
      <c r="W957" s="45"/>
      <c r="X957" s="45"/>
      <c r="Y957" s="45"/>
    </row>
    <row r="958" spans="1:25">
      <c r="A958" s="45"/>
      <c r="B958" s="44"/>
      <c r="C958" s="45"/>
      <c r="D958" s="45"/>
      <c r="E958" s="45"/>
      <c r="F958" s="45"/>
      <c r="G958" s="45"/>
      <c r="H958" s="45"/>
      <c r="I958" s="45"/>
      <c r="J958" s="45"/>
      <c r="K958" s="45"/>
      <c r="L958" s="45"/>
      <c r="M958" s="45"/>
      <c r="N958" s="45"/>
      <c r="O958" s="45"/>
      <c r="P958" s="45"/>
      <c r="Q958" s="45"/>
      <c r="R958" s="45"/>
      <c r="S958" s="45"/>
      <c r="T958" s="45"/>
      <c r="U958" s="45"/>
      <c r="V958" s="45"/>
      <c r="W958" s="45"/>
      <c r="X958" s="45"/>
      <c r="Y958" s="45"/>
    </row>
    <row r="959" spans="1:25">
      <c r="A959" s="45"/>
      <c r="B959" s="44"/>
      <c r="C959" s="45"/>
      <c r="D959" s="45"/>
      <c r="E959" s="45"/>
      <c r="F959" s="45"/>
      <c r="G959" s="45"/>
      <c r="H959" s="45"/>
      <c r="I959" s="45"/>
      <c r="J959" s="45"/>
      <c r="K959" s="45"/>
      <c r="L959" s="45"/>
      <c r="M959" s="45"/>
      <c r="N959" s="45"/>
      <c r="O959" s="45"/>
      <c r="P959" s="45"/>
      <c r="Q959" s="45"/>
      <c r="R959" s="45"/>
      <c r="S959" s="45"/>
      <c r="T959" s="45"/>
      <c r="U959" s="45"/>
      <c r="V959" s="45"/>
      <c r="W959" s="45"/>
      <c r="X959" s="45"/>
      <c r="Y959" s="45"/>
    </row>
    <row r="960" spans="1:25">
      <c r="A960" s="45"/>
      <c r="B960" s="44"/>
      <c r="C960" s="45"/>
      <c r="D960" s="45"/>
      <c r="E960" s="45"/>
      <c r="F960" s="45"/>
      <c r="G960" s="45"/>
      <c r="H960" s="45"/>
      <c r="I960" s="45"/>
      <c r="J960" s="45"/>
      <c r="K960" s="45"/>
      <c r="L960" s="45"/>
      <c r="M960" s="45"/>
      <c r="N960" s="45"/>
      <c r="O960" s="45"/>
      <c r="P960" s="45"/>
      <c r="Q960" s="45"/>
      <c r="R960" s="45"/>
      <c r="S960" s="45"/>
      <c r="T960" s="45"/>
      <c r="U960" s="45"/>
      <c r="V960" s="45"/>
      <c r="W960" s="45"/>
      <c r="X960" s="45"/>
      <c r="Y960" s="45"/>
    </row>
    <row r="961" spans="1:25">
      <c r="A961" s="45"/>
      <c r="B961" s="44"/>
      <c r="C961" s="45"/>
      <c r="D961" s="45"/>
      <c r="E961" s="45"/>
      <c r="F961" s="45"/>
      <c r="G961" s="45"/>
      <c r="H961" s="45"/>
      <c r="I961" s="45"/>
      <c r="J961" s="45"/>
      <c r="K961" s="45"/>
      <c r="L961" s="45"/>
      <c r="M961" s="45"/>
      <c r="N961" s="45"/>
      <c r="O961" s="45"/>
      <c r="P961" s="45"/>
      <c r="Q961" s="45"/>
      <c r="R961" s="45"/>
      <c r="S961" s="45"/>
      <c r="T961" s="45"/>
      <c r="U961" s="45"/>
      <c r="V961" s="45"/>
      <c r="W961" s="45"/>
      <c r="X961" s="45"/>
      <c r="Y961" s="45"/>
    </row>
  </sheetData>
  <sheetProtection sheet="1" objects="1" scenarios="1" formatRows="0" selectLockedCells="1"/>
  <autoFilter ref="L1:M11" xr:uid="{703B501D-2CE9-4CE8-AF5F-6872398737A8}">
    <sortState xmlns:xlrd2="http://schemas.microsoft.com/office/spreadsheetml/2017/richdata2" ref="L2:M13">
      <sortCondition ref="L1:L11"/>
    </sortState>
  </autoFilter>
  <sortState xmlns:xlrd2="http://schemas.microsoft.com/office/spreadsheetml/2017/richdata2" ref="L2:M13">
    <sortCondition ref="L2:L13"/>
  </sortState>
  <mergeCells count="14">
    <mergeCell ref="L23:M28"/>
    <mergeCell ref="L22:M22"/>
    <mergeCell ref="G16:I16"/>
    <mergeCell ref="L18:M20"/>
    <mergeCell ref="C8:E8"/>
    <mergeCell ref="G8:H8"/>
    <mergeCell ref="R25:U25"/>
    <mergeCell ref="R26:U26"/>
    <mergeCell ref="R18:R20"/>
    <mergeCell ref="S18:U18"/>
    <mergeCell ref="S19:S20"/>
    <mergeCell ref="S23:S24"/>
    <mergeCell ref="T23:T24"/>
    <mergeCell ref="U23:U24"/>
  </mergeCells>
  <conditionalFormatting sqref="I19:I35">
    <cfRule type="cellIs" dxfId="55" priority="1" operator="equal">
      <formula>"Debe introducir la actuación y su tipología en la hoja RELACIÓN DE GASTOS"</formula>
    </cfRule>
    <cfRule type="expression" dxfId="54" priority="10">
      <formula>AND($B19&lt;&gt;"",OR($C19&lt;&gt;$G19,$D19&lt;&gt;$H19))</formula>
    </cfRule>
    <cfRule type="expression" dxfId="53" priority="11">
      <formula>AND(C19=G19,D19=H19,$I19&lt;&gt;"")</formula>
    </cfRule>
  </conditionalFormatting>
  <conditionalFormatting sqref="E19:E35">
    <cfRule type="cellIs" dxfId="52" priority="3" operator="equal">
      <formula>"Debe introducir la actuación y su tipología en la hoja RELACIÓN DE GASTOS"</formula>
    </cfRule>
    <cfRule type="expression" dxfId="51" priority="4">
      <formula>"Debe introducir la actuación y su tipología en la hoja RELACIÓN DE GASTOS"</formula>
    </cfRule>
  </conditionalFormatting>
  <dataValidations count="1">
    <dataValidation type="list" allowBlank="1" showInputMessage="1" showErrorMessage="1" sqref="H19:H35" xr:uid="{72B77295-AAEC-4607-8FE5-103F13896546}">
      <formula1>$L$2:$L$13</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1BA6E20-005E-474B-AA05-92BA60BF532C}">
          <x14:formula1>
            <xm:f>'Actuaciones-gastos'!$D$1:$D$2</xm:f>
          </x14:formula1>
          <xm:sqref>F19:F35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E40B2-2E34-4E69-97A5-290ECF27E2CB}">
  <dimension ref="B1:Z196"/>
  <sheetViews>
    <sheetView showGridLines="0" zoomScale="30" zoomScaleNormal="30" workbookViewId="0">
      <selection activeCell="L24" sqref="L24"/>
    </sheetView>
  </sheetViews>
  <sheetFormatPr baseColWidth="10" defaultColWidth="10.88671875" defaultRowHeight="14.4" outlineLevelRow="1"/>
  <cols>
    <col min="1" max="1" width="10.88671875" style="14"/>
    <col min="2" max="2" width="64.5546875" style="14" customWidth="1"/>
    <col min="3" max="3" width="109.109375" style="14" customWidth="1"/>
    <col min="4" max="4" width="44.6640625" style="14" customWidth="1"/>
    <col min="5" max="5" width="52.6640625" style="14" customWidth="1"/>
    <col min="6" max="6" width="38.109375" style="14" customWidth="1"/>
    <col min="7" max="7" width="75.6640625" style="14" customWidth="1"/>
    <col min="8" max="8" width="40.6640625" style="14" customWidth="1"/>
    <col min="9" max="9" width="43.44140625" style="14" customWidth="1"/>
    <col min="10" max="10" width="14.88671875" style="14" customWidth="1"/>
    <col min="11" max="11" width="76.33203125" style="14" customWidth="1"/>
    <col min="12" max="12" width="45.88671875" style="14" customWidth="1"/>
    <col min="13" max="13" width="36.5546875" style="14" customWidth="1"/>
    <col min="14" max="15" width="36.5546875" style="197" customWidth="1"/>
    <col min="16" max="16" width="10.88671875" style="197" hidden="1" customWidth="1"/>
    <col min="17" max="17" width="108.5546875" style="208" hidden="1" customWidth="1"/>
    <col min="18" max="18" width="10.88671875" style="208" hidden="1" customWidth="1"/>
    <col min="19" max="19" width="159.44140625" style="208" hidden="1" customWidth="1"/>
    <col min="20" max="20" width="18.44140625" style="208" customWidth="1"/>
    <col min="21" max="56" width="10.88671875" style="14" customWidth="1"/>
    <col min="57" max="16384" width="10.88671875" style="14"/>
  </cols>
  <sheetData>
    <row r="1" spans="2:19" ht="1.5" customHeight="1">
      <c r="C1" s="368"/>
      <c r="D1" s="368"/>
      <c r="E1" s="368"/>
    </row>
    <row r="2" spans="2:19" ht="17.25" hidden="1" customHeight="1">
      <c r="C2" s="368"/>
      <c r="D2" s="368"/>
      <c r="E2" s="368"/>
    </row>
    <row r="3" spans="2:19" hidden="1"/>
    <row r="4" spans="2:19" ht="21" hidden="1">
      <c r="B4" s="369"/>
      <c r="C4" s="369"/>
      <c r="D4" s="248"/>
      <c r="E4" s="106"/>
      <c r="F4" s="106"/>
    </row>
    <row r="5" spans="2:19" ht="27" customHeight="1" outlineLevel="1" thickBot="1"/>
    <row r="6" spans="2:19" ht="40.5" customHeight="1" outlineLevel="1">
      <c r="B6" s="250" t="s">
        <v>192</v>
      </c>
      <c r="C6" s="251" t="s">
        <v>458</v>
      </c>
      <c r="D6" s="251" t="s">
        <v>0</v>
      </c>
      <c r="E6" s="251" t="s">
        <v>462</v>
      </c>
      <c r="F6" s="252" t="s">
        <v>1387</v>
      </c>
    </row>
    <row r="7" spans="2:19" ht="31.5" customHeight="1" outlineLevel="1">
      <c r="B7" s="318" t="str">
        <f>IF('Pantalla de control'!H30&lt;&gt;"",'Pantalla de control'!H30,"")</f>
        <v/>
      </c>
      <c r="C7" s="320" t="str">
        <f>IFERROR(VLOOKUP($B$7,Listados2!$K$2:$N$180,2,0),"")</f>
        <v/>
      </c>
      <c r="D7" s="320" t="str">
        <f>IFERROR(VLOOKUP($B$7,Listados2!$K$2:$N$180,3,0),"")</f>
        <v/>
      </c>
      <c r="E7" s="331" t="str">
        <f>IFERROR(VLOOKUP($B$7,Listados2!$K$2:$N$180,4,0),"")</f>
        <v/>
      </c>
      <c r="F7" s="324" t="str">
        <f>IF(B7&lt;&gt;"","2021","")</f>
        <v/>
      </c>
    </row>
    <row r="8" spans="2:19" ht="3.75" customHeight="1" outlineLevel="1" thickBot="1">
      <c r="B8" s="319"/>
      <c r="C8" s="321"/>
      <c r="D8" s="321"/>
      <c r="E8" s="332"/>
      <c r="F8" s="325"/>
    </row>
    <row r="9" spans="2:19" ht="3.75" customHeight="1" outlineLevel="1">
      <c r="B9" s="40"/>
      <c r="C9" s="272"/>
      <c r="D9" s="272"/>
    </row>
    <row r="10" spans="2:19" ht="7.5" customHeight="1" outlineLevel="1"/>
    <row r="11" spans="2:19" ht="18.600000000000001" thickBot="1">
      <c r="C11" s="56"/>
      <c r="E11" s="107"/>
    </row>
    <row r="12" spans="2:19" ht="55.5" customHeight="1" thickBot="1">
      <c r="B12" s="366" t="s">
        <v>1388</v>
      </c>
      <c r="C12" s="367"/>
      <c r="D12" s="58">
        <f>SUM($D$17:$D$180)</f>
        <v>0</v>
      </c>
      <c r="E12" s="233">
        <f>SUM($E$17:$E$180)</f>
        <v>0</v>
      </c>
      <c r="G12" s="116" t="s">
        <v>1388</v>
      </c>
      <c r="H12" s="117">
        <f>SUM(H16:H36)</f>
        <v>0</v>
      </c>
      <c r="I12" s="234">
        <f>SUM(I17:I36)</f>
        <v>0</v>
      </c>
    </row>
    <row r="13" spans="2:19" ht="24" customHeight="1">
      <c r="B13" s="356" t="s">
        <v>1663</v>
      </c>
      <c r="C13" s="357"/>
      <c r="D13" s="357"/>
      <c r="E13" s="358"/>
      <c r="G13" s="356" t="s">
        <v>1664</v>
      </c>
      <c r="H13" s="357"/>
      <c r="I13" s="358"/>
      <c r="J13" s="63"/>
      <c r="K13" s="362" t="s">
        <v>1665</v>
      </c>
      <c r="L13" s="363"/>
      <c r="M13" s="63"/>
      <c r="N13" s="226"/>
      <c r="O13" s="226"/>
    </row>
    <row r="14" spans="2:19" ht="36.75" customHeight="1" thickBot="1">
      <c r="B14" s="359"/>
      <c r="C14" s="360"/>
      <c r="D14" s="360"/>
      <c r="E14" s="361"/>
      <c r="G14" s="359"/>
      <c r="H14" s="360"/>
      <c r="I14" s="361"/>
      <c r="J14" s="63"/>
      <c r="K14" s="364"/>
      <c r="L14" s="365"/>
      <c r="M14" s="63"/>
      <c r="N14" s="226"/>
      <c r="O14" s="226"/>
    </row>
    <row r="15" spans="2:19" ht="51.75" customHeight="1" thickBot="1">
      <c r="B15" s="93" t="s">
        <v>451</v>
      </c>
      <c r="C15" s="94" t="s">
        <v>423</v>
      </c>
      <c r="D15" s="95" t="s">
        <v>457</v>
      </c>
      <c r="E15" s="96" t="s">
        <v>460</v>
      </c>
      <c r="G15" s="97" t="s">
        <v>451</v>
      </c>
      <c r="H15" s="98" t="s">
        <v>457</v>
      </c>
      <c r="I15" s="99" t="s">
        <v>460</v>
      </c>
      <c r="J15" s="53"/>
      <c r="K15" s="108" t="s">
        <v>1666</v>
      </c>
      <c r="L15" s="108" t="s">
        <v>457</v>
      </c>
      <c r="M15" s="53"/>
      <c r="N15" s="227"/>
      <c r="O15" s="227"/>
    </row>
    <row r="16" spans="2:19" ht="18.600000000000001" hidden="1" thickBot="1">
      <c r="B16" s="89"/>
      <c r="C16" s="90"/>
      <c r="D16" s="91"/>
      <c r="E16" s="92"/>
      <c r="G16" s="89"/>
      <c r="H16" s="91"/>
      <c r="I16" s="100"/>
      <c r="J16" s="62"/>
      <c r="K16" s="109"/>
      <c r="L16" s="110"/>
      <c r="M16" s="62"/>
      <c r="N16" s="228"/>
      <c r="O16" s="228"/>
      <c r="Q16" s="229" t="str">
        <f>'RELACIÓN DE GASTOS'!E22&amp;"("&amp;'RELACIÓN DE GASTOS'!G22</f>
        <v>(</v>
      </c>
      <c r="S16" s="208" t="str" cm="1">
        <f t="array" ref="S16">_xlfn._xlws.SORT(_xlfn.UNIQUE($Q$16:$Q$195))</f>
        <v>(</v>
      </c>
    </row>
    <row r="17" spans="2:17" ht="59.25" customHeight="1">
      <c r="B17" s="219" t="str">
        <f>IF(AND(LEN(S17)&gt;5,ISERROR(SEARCH("PRTR",S17))=TRUE),"Ha intoducido una tipología de gasto sin código de actuación asociado en la hoja de RELACIÓN DE GASTOS",LEFT(S17,35))</f>
        <v/>
      </c>
      <c r="C17" s="219" t="str">
        <f>IF(AND(Tabla15[[#This Row],[Código de actuación]]="Ha intoducido una tipología de gasto sin código de actuación asociado en la hoja de RELACIÓN DE GASTOS",LEN(S17)&gt;10),MID(S17,2,10000),IF(AND(Tabla15[[#This Row],[Código de actuación]]&lt;&gt;"",LEN(S17)&lt;38),"Ha introducido un número de actuación sin tipología asociada en la hoja RELACIÓN DE GASTOS",MID(S17,37,10000)))</f>
        <v/>
      </c>
      <c r="D17" s="120" t="str">
        <f>IF(OR(Tabla15[[#This Row],[Código de actuación]]="",Tabla15[[#This Row],[Tipología de coste]]=""),"",SUMIFS('RELACIÓN DE GASTOS'!$R$22:$R$164,'RELACIÓN DE GASTOS'!$G$22:$G$164,C17,'RELACIÓN DE GASTOS'!$E$22:$E$164,B17))</f>
        <v/>
      </c>
      <c r="E17" s="120" t="str" cm="1">
        <f t="array" ref="E17">IF(OR(Tabla15[[#This Row],[Código de actuación]]="",Tabla15[[#This Row],[Tipología de coste]]=""),"",IF(AND(C17='Actuaciones-gastos'!$A$24,ISERROR(SEARCH("P16", B17))=FALSE),SUM(_xlfn._xlws.FILTER('ACTUACIONES TIPO 16'!$I$19:$I$35,'ACTUACIONES TIPO 16'!$B$19:$B$35='TOTAL GASTOS'!B17,"")),(0.9*D17)))</f>
        <v/>
      </c>
      <c r="G17" s="220" t="str" cm="1">
        <f t="array" ref="G17">IFERROR(INDEX($B$17:$B$180, MATCH(0, INDEX(COUNTIF($G$15:G16, $B$17:$B$180), 0, 0),0)), "")</f>
        <v/>
      </c>
      <c r="H17" s="118" t="str">
        <f>IF(Tabla16[[#This Row],[Código de actuación]]="","",SUMIF('TOTAL GASTOS'!$B$17:$B$180,G17,'TOTAL GASTOS'!$D$17:$D$180))</f>
        <v/>
      </c>
      <c r="I17" s="119" t="str">
        <f>IF(Tabla16[[#This Row],[Código de actuación]]="","",SUMIF($B$16:$B$180,G17,$E$16:$E$180))</f>
        <v/>
      </c>
      <c r="J17" s="62"/>
      <c r="K17" s="46" t="s">
        <v>445</v>
      </c>
      <c r="L17" s="223">
        <f>SUMIF('RELACIÓN DE GASTOS'!$G$22:$G$164,'TOTAL GASTOS'!K17,'RELACIÓN DE GASTOS'!$R$22:$R$164)</f>
        <v>0</v>
      </c>
      <c r="M17" s="62"/>
      <c r="N17" s="228"/>
      <c r="O17" s="228"/>
      <c r="Q17" s="229" t="str">
        <f>'RELACIÓN DE GASTOS'!E23&amp;"("&amp;'RELACIÓN DE GASTOS'!G23</f>
        <v>(</v>
      </c>
    </row>
    <row r="18" spans="2:17" ht="59.25" customHeight="1">
      <c r="B18" s="219" t="str">
        <f t="shared" ref="B18:B81" si="0">IF(AND(LEN(S18)&gt;5,ISERROR(SEARCH("PRTR",S18))=TRUE),"Ha intoducido una tipología de gasto sin código de actuación asociado en la hoja de RELACIÓN DE GASTOS",LEFT(S18,35))</f>
        <v/>
      </c>
      <c r="C18" s="219" t="str">
        <f>IF(AND(Tabla15[[#This Row],[Código de actuación]]="Ha intoducido una tipología de gasto sin código de actuación asociado en la hoja de RELACIÓN DE GASTOS",LEN(S18)&gt;10),MID(S18,2,10000),IF(AND(Tabla15[[#This Row],[Código de actuación]]&lt;&gt;"",LEN(S18)&lt;38),"Ha introducido un número de actuación sin tipología asociada en la hoja RELACIÓN DE GASTOS",MID(S18,37,10000)))</f>
        <v/>
      </c>
      <c r="D18" s="120" t="str">
        <f>IF(OR(Tabla15[[#This Row],[Código de actuación]]="",Tabla15[[#This Row],[Tipología de coste]]=""),"",SUMIFS('RELACIÓN DE GASTOS'!$R$22:$R$164,'RELACIÓN DE GASTOS'!$G$22:$G$164,C18,'RELACIÓN DE GASTOS'!$E$22:$E$164,B18))</f>
        <v/>
      </c>
      <c r="E18" s="120" t="str" cm="1">
        <f t="array" ref="E18">IF(OR(Tabla15[[#This Row],[Código de actuación]]="",Tabla15[[#This Row],[Tipología de coste]]=""),"",IF(AND(C18='Actuaciones-gastos'!$A$24,ISERROR(SEARCH("P16", B18))=FALSE),SUM(_xlfn._xlws.FILTER('ACTUACIONES TIPO 16'!$I$19:$I$35,'ACTUACIONES TIPO 16'!$B$19:$B$35='TOTAL GASTOS'!B18,"")),(0.9*D18)))</f>
        <v/>
      </c>
      <c r="G18" s="221" t="str" cm="1">
        <f t="array" ref="G18">IFERROR(INDEX($B$17:$B$180, MATCH(0, INDEX(COUNTIF($G$15:G17, $B$17:$B$180), 0, 0),0)), "")</f>
        <v/>
      </c>
      <c r="H18" s="120" t="str">
        <f>IF(Tabla16[[#This Row],[Código de actuación]]="","",SUMIF('TOTAL GASTOS'!$B$17:$B$180,G18,'TOTAL GASTOS'!$D$17:$D$180))</f>
        <v/>
      </c>
      <c r="I18" s="121" t="str">
        <f>IF(Tabla16[[#This Row],[Código de actuación]]="","",SUMIF($B$16:$B$180,G18,$E$16:$E$180))</f>
        <v/>
      </c>
      <c r="J18" s="62"/>
      <c r="K18" s="47" t="s">
        <v>193</v>
      </c>
      <c r="L18" s="224">
        <f>SUMIF('RELACIÓN DE GASTOS'!$G$22:$G$164,'TOTAL GASTOS'!K18,'RELACIÓN DE GASTOS'!$R$22:$R$164)</f>
        <v>0</v>
      </c>
      <c r="M18" s="62"/>
      <c r="N18" s="228"/>
      <c r="O18" s="228"/>
      <c r="Q18" s="229" t="str">
        <f>'RELACIÓN DE GASTOS'!E24&amp;"("&amp;'RELACIÓN DE GASTOS'!G24</f>
        <v>(</v>
      </c>
    </row>
    <row r="19" spans="2:17" ht="59.25" customHeight="1">
      <c r="B19" s="219" t="str">
        <f t="shared" si="0"/>
        <v/>
      </c>
      <c r="C19" s="219" t="str">
        <f>IF(AND(Tabla15[[#This Row],[Código de actuación]]="Ha intoducido una tipología de gasto sin código de actuación asociado en la hoja de RELACIÓN DE GASTOS",LEN(S19)&gt;10),MID(S19,2,10000),IF(AND(Tabla15[[#This Row],[Código de actuación]]&lt;&gt;"",LEN(S19)&lt;38),"Ha introducido un número de actuación sin tipología asociada en la hoja RELACIÓN DE GASTOS",MID(S19,37,10000)))</f>
        <v/>
      </c>
      <c r="D19" s="120" t="str">
        <f>IF(OR(Tabla15[[#This Row],[Código de actuación]]="",Tabla15[[#This Row],[Tipología de coste]]=""),"",SUMIFS('RELACIÓN DE GASTOS'!$R$22:$R$164,'RELACIÓN DE GASTOS'!$G$22:$G$164,C19,'RELACIÓN DE GASTOS'!$E$22:$E$164,B19))</f>
        <v/>
      </c>
      <c r="E19" s="120" t="str" cm="1">
        <f t="array" ref="E19">IF(OR(Tabla15[[#This Row],[Código de actuación]]="",Tabla15[[#This Row],[Tipología de coste]]=""),"",IF(AND(C19='Actuaciones-gastos'!$A$24,ISERROR(SEARCH("P16", B19))=FALSE),SUM(_xlfn._xlws.FILTER('ACTUACIONES TIPO 16'!$I$19:$I$35,'ACTUACIONES TIPO 16'!$B$19:$B$35='TOTAL GASTOS'!B19,"")),(0.9*D19)))</f>
        <v/>
      </c>
      <c r="G19" s="221" t="str" cm="1">
        <f t="array" ref="G19">IFERROR(INDEX($B$17:$B$180, MATCH(0, INDEX(COUNTIF($G$15:G18, $B$17:$B$180), 0, 0),0)), "")</f>
        <v/>
      </c>
      <c r="H19" s="120" t="str">
        <f>IF(Tabla16[[#This Row],[Código de actuación]]="","",SUMIF('TOTAL GASTOS'!$B$17:$B$180,G19,'TOTAL GASTOS'!$D$17:$D$180))</f>
        <v/>
      </c>
      <c r="I19" s="121" t="str">
        <f>IF(Tabla16[[#This Row],[Código de actuación]]="","",SUMIF($B$16:$B$180,G19,$E$16:$E$180))</f>
        <v/>
      </c>
      <c r="J19" s="62"/>
      <c r="K19" s="48" t="s">
        <v>194</v>
      </c>
      <c r="L19" s="224">
        <f>SUMIF('RELACIÓN DE GASTOS'!$G$22:$G$164,'TOTAL GASTOS'!K19,'RELACIÓN DE GASTOS'!$R$22:$R$164)</f>
        <v>0</v>
      </c>
      <c r="M19" s="62"/>
      <c r="N19" s="228"/>
      <c r="O19" s="228"/>
      <c r="Q19" s="229" t="str">
        <f>'RELACIÓN DE GASTOS'!E25&amp;"("&amp;'RELACIÓN DE GASTOS'!G25</f>
        <v>(</v>
      </c>
    </row>
    <row r="20" spans="2:17" ht="59.25" customHeight="1">
      <c r="B20" s="219" t="str">
        <f t="shared" si="0"/>
        <v/>
      </c>
      <c r="C20" s="219" t="str">
        <f>IF(AND(Tabla15[[#This Row],[Código de actuación]]="Ha intoducido una tipología de gasto sin código de actuación asociado en la hoja de RELACIÓN DE GASTOS",LEN(S20)&gt;10),MID(S20,2,10000),IF(AND(Tabla15[[#This Row],[Código de actuación]]&lt;&gt;"",LEN(S20)&lt;38),"Ha introducido un número de actuación sin tipología asociada en la hoja RELACIÓN DE GASTOS",MID(S20,37,10000)))</f>
        <v/>
      </c>
      <c r="D20" s="120" t="str">
        <f>IF(OR(Tabla15[[#This Row],[Código de actuación]]="",Tabla15[[#This Row],[Tipología de coste]]=""),"",SUMIFS('RELACIÓN DE GASTOS'!$R$22:$R$164,'RELACIÓN DE GASTOS'!$G$22:$G$164,C20,'RELACIÓN DE GASTOS'!$E$22:$E$164,B20))</f>
        <v/>
      </c>
      <c r="E20" s="120" t="str" cm="1">
        <f t="array" ref="E20">IF(OR(Tabla15[[#This Row],[Código de actuación]]="",Tabla15[[#This Row],[Tipología de coste]]=""),"",IF(AND(C20='Actuaciones-gastos'!$A$24,ISERROR(SEARCH("P16", B20))=FALSE),SUM(_xlfn._xlws.FILTER('ACTUACIONES TIPO 16'!$I$19:$I$35,'ACTUACIONES TIPO 16'!$B$19:$B$35='TOTAL GASTOS'!B20,"")),(0.9*D20)))</f>
        <v/>
      </c>
      <c r="G20" s="221" t="str" cm="1">
        <f t="array" ref="G20">IFERROR(INDEX($B$17:$B$180, MATCH(0, INDEX(COUNTIF($G$15:G19, $B$17:$B$180), 0, 0),0)), "")</f>
        <v/>
      </c>
      <c r="H20" s="120" t="str">
        <f>IF(Tabla16[[#This Row],[Código de actuación]]="","",SUMIF('TOTAL GASTOS'!$B$17:$B$180,G20,'TOTAL GASTOS'!$D$17:$D$180))</f>
        <v/>
      </c>
      <c r="I20" s="121" t="str">
        <f>IF(Tabla16[[#This Row],[Código de actuación]]="","",SUMIF($B$16:$B$180,G20,$E$16:$E$180))</f>
        <v/>
      </c>
      <c r="J20" s="62"/>
      <c r="K20" s="48" t="s">
        <v>195</v>
      </c>
      <c r="L20" s="224">
        <f>SUMIF('RELACIÓN DE GASTOS'!$G$22:$G$164,'TOTAL GASTOS'!K20,'RELACIÓN DE GASTOS'!$R$22:$R$164)</f>
        <v>0</v>
      </c>
      <c r="M20" s="62"/>
      <c r="N20" s="228"/>
      <c r="O20" s="228"/>
      <c r="Q20" s="229" t="str">
        <f>'RELACIÓN DE GASTOS'!E26&amp;"("&amp;'RELACIÓN DE GASTOS'!G26</f>
        <v>(</v>
      </c>
    </row>
    <row r="21" spans="2:17" ht="59.25" customHeight="1">
      <c r="B21" s="219" t="str">
        <f t="shared" si="0"/>
        <v/>
      </c>
      <c r="C21" s="219" t="str">
        <f>IF(AND(Tabla15[[#This Row],[Código de actuación]]="Ha intoducido una tipología de gasto sin código de actuación asociado en la hoja de RELACIÓN DE GASTOS",LEN(S21)&gt;10),MID(S21,2,10000),IF(AND(Tabla15[[#This Row],[Código de actuación]]&lt;&gt;"",LEN(S21)&lt;38),"Ha introducido un número de actuación sin tipología asociada en la hoja RELACIÓN DE GASTOS",MID(S21,37,10000)))</f>
        <v/>
      </c>
      <c r="D21" s="120" t="str">
        <f>IF(OR(Tabla15[[#This Row],[Código de actuación]]="",Tabla15[[#This Row],[Tipología de coste]]=""),"",SUMIFS('RELACIÓN DE GASTOS'!$R$22:$R$164,'RELACIÓN DE GASTOS'!$G$22:$G$164,C21,'RELACIÓN DE GASTOS'!$E$22:$E$164,B21))</f>
        <v/>
      </c>
      <c r="E21" s="120" t="str" cm="1">
        <f t="array" ref="E21">IF(OR(Tabla15[[#This Row],[Código de actuación]]="",Tabla15[[#This Row],[Tipología de coste]]=""),"",IF(AND(C21='Actuaciones-gastos'!$A$24,ISERROR(SEARCH("P16", B21))=FALSE),SUM(_xlfn._xlws.FILTER('ACTUACIONES TIPO 16'!$I$19:$I$35,'ACTUACIONES TIPO 16'!$B$19:$B$35='TOTAL GASTOS'!B21,"")),(0.9*D21)))</f>
        <v/>
      </c>
      <c r="G21" s="221" t="str" cm="1">
        <f t="array" ref="G21">IFERROR(INDEX($B$17:$B$180, MATCH(0, INDEX(COUNTIF($G$15:G20, $B$17:$B$180), 0, 0),0)), "")</f>
        <v/>
      </c>
      <c r="H21" s="120" t="str">
        <f>IF(Tabla16[[#This Row],[Código de actuación]]="","",SUMIF('TOTAL GASTOS'!$B$17:$B$180,G21,'TOTAL GASTOS'!$D$17:$D$180))</f>
        <v/>
      </c>
      <c r="I21" s="121" t="str">
        <f>IF(Tabla16[[#This Row],[Código de actuación]]="","",SUMIF($B$16:$B$180,G21,$E$16:$E$180))</f>
        <v/>
      </c>
      <c r="J21" s="62"/>
      <c r="K21" s="48" t="s">
        <v>197</v>
      </c>
      <c r="L21" s="224">
        <f>SUMIF('RELACIÓN DE GASTOS'!$G$22:$G$164,'TOTAL GASTOS'!K21,'RELACIÓN DE GASTOS'!$R$22:$R$164)</f>
        <v>0</v>
      </c>
      <c r="M21" s="62"/>
      <c r="N21" s="228"/>
      <c r="O21" s="228"/>
      <c r="Q21" s="229" t="str">
        <f>'RELACIÓN DE GASTOS'!E27&amp;"("&amp;'RELACIÓN DE GASTOS'!G27</f>
        <v>(</v>
      </c>
    </row>
    <row r="22" spans="2:17" ht="59.25" customHeight="1">
      <c r="B22" s="219" t="str">
        <f t="shared" si="0"/>
        <v/>
      </c>
      <c r="C22" s="219" t="str">
        <f>IF(AND(Tabla15[[#This Row],[Código de actuación]]="Ha intoducido una tipología de gasto sin código de actuación asociado en la hoja de RELACIÓN DE GASTOS",LEN(S22)&gt;10),MID(S22,2,10000),IF(AND(Tabla15[[#This Row],[Código de actuación]]&lt;&gt;"",LEN(S22)&lt;38),"Ha introducido un número de actuación sin tipología asociada en la hoja RELACIÓN DE GASTOS",MID(S22,37,10000)))</f>
        <v/>
      </c>
      <c r="D22" s="120" t="str">
        <f>IF(OR(Tabla15[[#This Row],[Código de actuación]]="",Tabla15[[#This Row],[Tipología de coste]]=""),"",SUMIFS('RELACIÓN DE GASTOS'!$R$22:$R$164,'RELACIÓN DE GASTOS'!$G$22:$G$164,C22,'RELACIÓN DE GASTOS'!$E$22:$E$164,B22))</f>
        <v/>
      </c>
      <c r="E22" s="120" t="str" cm="1">
        <f t="array" ref="E22">IF(OR(Tabla15[[#This Row],[Código de actuación]]="",Tabla15[[#This Row],[Tipología de coste]]=""),"",IF(AND(C22='Actuaciones-gastos'!$A$24,ISERROR(SEARCH("P16", B22))=FALSE),SUM(_xlfn._xlws.FILTER('ACTUACIONES TIPO 16'!$I$19:$I$35,'ACTUACIONES TIPO 16'!$B$19:$B$35='TOTAL GASTOS'!B22,"")),(0.9*D22)))</f>
        <v/>
      </c>
      <c r="G22" s="221" t="str" cm="1">
        <f t="array" ref="G22">IFERROR(INDEX($B$17:$B$180, MATCH(0, INDEX(COUNTIF($G$15:G21, $B$17:$B$180), 0, 0),0)), "")</f>
        <v/>
      </c>
      <c r="H22" s="120" t="str">
        <f>IF(Tabla16[[#This Row],[Código de actuación]]="","",SUMIF('TOTAL GASTOS'!$B$17:$B$180,G22,'TOTAL GASTOS'!$D$17:$D$180))</f>
        <v/>
      </c>
      <c r="I22" s="121" t="str">
        <f>IF(Tabla16[[#This Row],[Código de actuación]]="","",SUMIF($B$16:$B$180,G22,$E$16:$E$180))</f>
        <v/>
      </c>
      <c r="J22" s="62"/>
      <c r="K22" s="48" t="s">
        <v>196</v>
      </c>
      <c r="L22" s="224">
        <f>SUMIF('RELACIÓN DE GASTOS'!$G$22:$G$164,'TOTAL GASTOS'!K22,'RELACIÓN DE GASTOS'!$R$22:$R$164)</f>
        <v>0</v>
      </c>
      <c r="M22" s="62"/>
      <c r="N22" s="228"/>
      <c r="O22" s="228"/>
      <c r="Q22" s="229" t="str">
        <f>'RELACIÓN DE GASTOS'!E28&amp;"("&amp;'RELACIÓN DE GASTOS'!G28</f>
        <v>(</v>
      </c>
    </row>
    <row r="23" spans="2:17" ht="59.25" customHeight="1" thickBot="1">
      <c r="B23" s="219" t="str">
        <f t="shared" si="0"/>
        <v/>
      </c>
      <c r="C23" s="219" t="str">
        <f>IF(AND(Tabla15[[#This Row],[Código de actuación]]="Ha intoducido una tipología de gasto sin código de actuación asociado en la hoja de RELACIÓN DE GASTOS",LEN(S23)&gt;10),MID(S23,2,10000),IF(AND(Tabla15[[#This Row],[Código de actuación]]&lt;&gt;"",LEN(S23)&lt;38),"Ha introducido un número de actuación sin tipología asociada en la hoja RELACIÓN DE GASTOS",MID(S23,37,10000)))</f>
        <v/>
      </c>
      <c r="D23" s="120" t="str">
        <f>IF(OR(Tabla15[[#This Row],[Código de actuación]]="",Tabla15[[#This Row],[Tipología de coste]]=""),"",SUMIFS('RELACIÓN DE GASTOS'!$R$22:$R$164,'RELACIÓN DE GASTOS'!$G$22:$G$164,C23,'RELACIÓN DE GASTOS'!$E$22:$E$164,B23))</f>
        <v/>
      </c>
      <c r="E23" s="120" t="str" cm="1">
        <f t="array" ref="E23">IF(OR(Tabla15[[#This Row],[Código de actuación]]="",Tabla15[[#This Row],[Tipología de coste]]=""),"",IF(AND(C23='Actuaciones-gastos'!$A$24,ISERROR(SEARCH("P16", B23))=FALSE),SUM(_xlfn._xlws.FILTER('ACTUACIONES TIPO 16'!$I$19:$I$35,'ACTUACIONES TIPO 16'!$B$19:$B$35='TOTAL GASTOS'!B23,"")),(0.9*D23)))</f>
        <v/>
      </c>
      <c r="G23" s="221" t="str" cm="1">
        <f t="array" ref="G23">IFERROR(INDEX($B$17:$B$180, MATCH(0, INDEX(COUNTIF($G$15:G22, $B$17:$B$180), 0, 0),0)), "")</f>
        <v/>
      </c>
      <c r="H23" s="120" t="str">
        <f>IF(Tabla16[[#This Row],[Código de actuación]]="","",SUMIF('TOTAL GASTOS'!$B$17:$B$180,G23,'TOTAL GASTOS'!$D$17:$D$180))</f>
        <v/>
      </c>
      <c r="I23" s="121" t="str">
        <f>IF(Tabla16[[#This Row],[Código de actuación]]="","",SUMIF($B$16:$B$180,G23,$E$16:$E$180))</f>
        <v/>
      </c>
      <c r="J23" s="62"/>
      <c r="K23" s="57" t="s">
        <v>461</v>
      </c>
      <c r="L23" s="225">
        <f>SUMIF('RELACIÓN DE GASTOS'!$G$22:$G$164,'TOTAL GASTOS'!K23,'RELACIÓN DE GASTOS'!$R$22:$R$164)</f>
        <v>0</v>
      </c>
      <c r="M23" s="62"/>
      <c r="N23" s="228"/>
      <c r="O23" s="228"/>
      <c r="Q23" s="229" t="str">
        <f>'RELACIÓN DE GASTOS'!E29&amp;"("&amp;'RELACIÓN DE GASTOS'!G29</f>
        <v>(</v>
      </c>
    </row>
    <row r="24" spans="2:17" ht="59.25" customHeight="1" thickBot="1">
      <c r="B24" s="219" t="str">
        <f t="shared" si="0"/>
        <v/>
      </c>
      <c r="C24" s="219" t="str">
        <f>IF(AND(Tabla15[[#This Row],[Código de actuación]]="Ha intoducido una tipología de gasto sin código de actuación asociado en la hoja de RELACIÓN DE GASTOS",LEN(S24)&gt;10),MID(S24,2,10000),IF(AND(Tabla15[[#This Row],[Código de actuación]]&lt;&gt;"",LEN(S24)&lt;38),"Ha introducido un número de actuación sin tipología asociada en la hoja RELACIÓN DE GASTOS",MID(S24,37,10000)))</f>
        <v/>
      </c>
      <c r="D24" s="120" t="str">
        <f>IF(OR(Tabla15[[#This Row],[Código de actuación]]="",Tabla15[[#This Row],[Tipología de coste]]=""),"",SUMIFS('RELACIÓN DE GASTOS'!$R$22:$R$164,'RELACIÓN DE GASTOS'!$G$22:$G$164,C24,'RELACIÓN DE GASTOS'!$E$22:$E$164,B24))</f>
        <v/>
      </c>
      <c r="E24" s="120" t="str" cm="1">
        <f t="array" ref="E24">IF(OR(Tabla15[[#This Row],[Código de actuación]]="",Tabla15[[#This Row],[Tipología de coste]]=""),"",IF(AND(C24='Actuaciones-gastos'!$A$24,ISERROR(SEARCH("P16", B24))=FALSE),SUM(_xlfn._xlws.FILTER('ACTUACIONES TIPO 16'!$I$19:$I$35,'ACTUACIONES TIPO 16'!$B$19:$B$35='TOTAL GASTOS'!B24,"")),(0.9*D24)))</f>
        <v/>
      </c>
      <c r="G24" s="221" t="str" cm="1">
        <f t="array" ref="G24">IFERROR(INDEX($B$17:$B$180, MATCH(0, INDEX(COUNTIF($G$15:G23, $B$17:$B$180), 0, 0),0)), "")</f>
        <v/>
      </c>
      <c r="H24" s="120" t="str">
        <f>IF(Tabla16[[#This Row],[Código de actuación]]="","",SUMIF('TOTAL GASTOS'!$B$17:$B$180,G24,'TOTAL GASTOS'!$D$17:$D$180))</f>
        <v/>
      </c>
      <c r="I24" s="121" t="str">
        <f>IF(Tabla16[[#This Row],[Código de actuación]]="","",SUMIF($B$16:$B$180,G24,$E$16:$E$180))</f>
        <v/>
      </c>
      <c r="J24" s="62"/>
      <c r="K24" s="60" t="s">
        <v>446</v>
      </c>
      <c r="L24" s="61">
        <f>SUM($L$17:$L$23)</f>
        <v>0</v>
      </c>
      <c r="M24" s="62"/>
      <c r="N24" s="228"/>
      <c r="O24" s="228"/>
      <c r="Q24" s="229" t="str">
        <f>'RELACIÓN DE GASTOS'!E30&amp;"("&amp;'RELACIÓN DE GASTOS'!G30</f>
        <v>(</v>
      </c>
    </row>
    <row r="25" spans="2:17" ht="59.25" customHeight="1">
      <c r="B25" s="219" t="str">
        <f t="shared" si="0"/>
        <v/>
      </c>
      <c r="C25" s="219" t="str">
        <f>IF(AND(Tabla15[[#This Row],[Código de actuación]]="Ha intoducido una tipología de gasto sin código de actuación asociado en la hoja de RELACIÓN DE GASTOS",LEN(S25)&gt;10),MID(S25,2,10000),IF(AND(Tabla15[[#This Row],[Código de actuación]]&lt;&gt;"",LEN(S25)&lt;38),"Ha introducido un número de actuación sin tipología asociada en la hoja RELACIÓN DE GASTOS",MID(S25,37,10000)))</f>
        <v/>
      </c>
      <c r="D25" s="120" t="str">
        <f>IF(OR(Tabla15[[#This Row],[Código de actuación]]="",Tabla15[[#This Row],[Tipología de coste]]=""),"",SUMIFS('RELACIÓN DE GASTOS'!$R$22:$R$164,'RELACIÓN DE GASTOS'!$G$22:$G$164,C25,'RELACIÓN DE GASTOS'!$E$22:$E$164,B25))</f>
        <v/>
      </c>
      <c r="E25" s="120" t="str" cm="1">
        <f t="array" ref="E25">IF(OR(Tabla15[[#This Row],[Código de actuación]]="",Tabla15[[#This Row],[Tipología de coste]]=""),"",IF(AND(C25='Actuaciones-gastos'!$A$24,ISERROR(SEARCH("P16", B25))=FALSE),SUM(_xlfn._xlws.FILTER('ACTUACIONES TIPO 16'!$I$19:$I$35,'ACTUACIONES TIPO 16'!$B$19:$B$35='TOTAL GASTOS'!B25,"")),(0.9*D25)))</f>
        <v/>
      </c>
      <c r="G25" s="221" t="str" cm="1">
        <f t="array" ref="G25">IFERROR(INDEX($B$17:$B$180, MATCH(0, INDEX(COUNTIF($G$15:G24, $B$17:$B$180), 0, 0),0)), "")</f>
        <v/>
      </c>
      <c r="H25" s="120" t="str">
        <f>IF(Tabla16[[#This Row],[Código de actuación]]="","",SUMIF('TOTAL GASTOS'!$B$17:$B$180,G25,'TOTAL GASTOS'!$D$17:$D$180))</f>
        <v/>
      </c>
      <c r="I25" s="121" t="str">
        <f>IF(Tabla16[[#This Row],[Código de actuación]]="","",SUMIF($B$16:$B$180,G25,$E$16:$E$180))</f>
        <v/>
      </c>
      <c r="J25" s="62"/>
      <c r="K25" s="62"/>
      <c r="L25" s="62"/>
      <c r="M25" s="62"/>
      <c r="N25" s="228"/>
      <c r="O25" s="228"/>
      <c r="Q25" s="229" t="str">
        <f>'RELACIÓN DE GASTOS'!E31&amp;"("&amp;'RELACIÓN DE GASTOS'!G31</f>
        <v>(</v>
      </c>
    </row>
    <row r="26" spans="2:17" ht="59.25" customHeight="1">
      <c r="B26" s="219" t="str">
        <f t="shared" si="0"/>
        <v/>
      </c>
      <c r="C26" s="219" t="str">
        <f>IF(AND(Tabla15[[#This Row],[Código de actuación]]="Ha intoducido una tipología de gasto sin código de actuación asociado en la hoja de RELACIÓN DE GASTOS",LEN(S26)&gt;10),MID(S26,2,10000),IF(AND(Tabla15[[#This Row],[Código de actuación]]&lt;&gt;"",LEN(S26)&lt;38),"Ha introducido un número de actuación sin tipología asociada en la hoja RELACIÓN DE GASTOS",MID(S26,37,10000)))</f>
        <v/>
      </c>
      <c r="D26" s="120" t="str">
        <f>IF(OR(Tabla15[[#This Row],[Código de actuación]]="",Tabla15[[#This Row],[Tipología de coste]]=""),"",SUMIFS('RELACIÓN DE GASTOS'!$R$22:$R$164,'RELACIÓN DE GASTOS'!$G$22:$G$164,C26,'RELACIÓN DE GASTOS'!$E$22:$E$164,B26))</f>
        <v/>
      </c>
      <c r="E26" s="120" t="str" cm="1">
        <f t="array" ref="E26">IF(OR(Tabla15[[#This Row],[Código de actuación]]="",Tabla15[[#This Row],[Tipología de coste]]=""),"",IF(AND(C26='Actuaciones-gastos'!$A$24,ISERROR(SEARCH("P16", B26))=FALSE),SUM(_xlfn._xlws.FILTER('ACTUACIONES TIPO 16'!$I$19:$I$35,'ACTUACIONES TIPO 16'!$B$19:$B$35='TOTAL GASTOS'!B26,"")),(0.9*D26)))</f>
        <v/>
      </c>
      <c r="G26" s="221" t="str" cm="1">
        <f t="array" ref="G26">IFERROR(INDEX($B$17:$B$180, MATCH(0, INDEX(COUNTIF($G$15:G25, $B$17:$B$180), 0, 0),0)), "")</f>
        <v/>
      </c>
      <c r="H26" s="120" t="str">
        <f>IF(Tabla16[[#This Row],[Código de actuación]]="","",SUMIF('TOTAL GASTOS'!$B$17:$B$180,G26,'TOTAL GASTOS'!$D$17:$D$180))</f>
        <v/>
      </c>
      <c r="I26" s="121" t="str">
        <f>IF(Tabla16[[#This Row],[Código de actuación]]="","",SUMIF($B$16:$B$180,G26,$E$16:$E$180))</f>
        <v/>
      </c>
      <c r="J26" s="62"/>
      <c r="K26" s="62"/>
      <c r="L26" s="62"/>
      <c r="M26" s="62"/>
      <c r="N26" s="228"/>
      <c r="O26" s="228"/>
      <c r="Q26" s="229" t="str">
        <f>'RELACIÓN DE GASTOS'!E32&amp;"("&amp;'RELACIÓN DE GASTOS'!G32</f>
        <v>(</v>
      </c>
    </row>
    <row r="27" spans="2:17" ht="59.25" customHeight="1">
      <c r="B27" s="219" t="str">
        <f t="shared" si="0"/>
        <v/>
      </c>
      <c r="C27" s="219" t="str">
        <f>IF(AND(Tabla15[[#This Row],[Código de actuación]]="Ha intoducido una tipología de gasto sin código de actuación asociado en la hoja de RELACIÓN DE GASTOS",LEN(S27)&gt;10),MID(S27,2,10000),IF(AND(Tabla15[[#This Row],[Código de actuación]]&lt;&gt;"",LEN(S27)&lt;38),"Ha introducido un número de actuación sin tipología asociada en la hoja RELACIÓN DE GASTOS",MID(S27,37,10000)))</f>
        <v/>
      </c>
      <c r="D27" s="120" t="str">
        <f>IF(OR(Tabla15[[#This Row],[Código de actuación]]="",Tabla15[[#This Row],[Tipología de coste]]=""),"",SUMIFS('RELACIÓN DE GASTOS'!$R$22:$R$164,'RELACIÓN DE GASTOS'!$G$22:$G$164,C27,'RELACIÓN DE GASTOS'!$E$22:$E$164,B27))</f>
        <v/>
      </c>
      <c r="E27" s="120" t="str" cm="1">
        <f t="array" ref="E27">IF(OR(Tabla15[[#This Row],[Código de actuación]]="",Tabla15[[#This Row],[Tipología de coste]]=""),"",IF(AND(C27='Actuaciones-gastos'!$A$24,ISERROR(SEARCH("P16", B27))=FALSE),SUM(_xlfn._xlws.FILTER('ACTUACIONES TIPO 16'!$I$19:$I$35,'ACTUACIONES TIPO 16'!$B$19:$B$35='TOTAL GASTOS'!B27,"")),(0.9*D27)))</f>
        <v/>
      </c>
      <c r="G27" s="221" t="str" cm="1">
        <f t="array" ref="G27">IFERROR(INDEX($B$17:$B$180, MATCH(0, INDEX(COUNTIF($G$15:G26, $B$17:$B$180), 0, 0),0)), "")</f>
        <v/>
      </c>
      <c r="H27" s="120" t="str">
        <f>IF(Tabla16[[#This Row],[Código de actuación]]="","",SUMIF('TOTAL GASTOS'!$B$17:$B$180,G27,'TOTAL GASTOS'!$D$17:$D$180))</f>
        <v/>
      </c>
      <c r="I27" s="121" t="str">
        <f>IF(Tabla16[[#This Row],[Código de actuación]]="","",SUMIF($B$16:$B$180,G27,$E$16:$E$180))</f>
        <v/>
      </c>
      <c r="J27" s="62"/>
      <c r="K27" s="62"/>
      <c r="L27" s="62"/>
      <c r="M27" s="62"/>
      <c r="N27" s="228"/>
      <c r="O27" s="228"/>
      <c r="Q27" s="229" t="str">
        <f>'RELACIÓN DE GASTOS'!E33&amp;"("&amp;'RELACIÓN DE GASTOS'!G33</f>
        <v>(</v>
      </c>
    </row>
    <row r="28" spans="2:17" ht="59.25" customHeight="1">
      <c r="B28" s="219" t="str">
        <f t="shared" si="0"/>
        <v/>
      </c>
      <c r="C28" s="219" t="str">
        <f>IF(AND(Tabla15[[#This Row],[Código de actuación]]="Ha intoducido una tipología de gasto sin código de actuación asociado en la hoja de RELACIÓN DE GASTOS",LEN(S28)&gt;10),MID(S28,2,10000),IF(AND(Tabla15[[#This Row],[Código de actuación]]&lt;&gt;"",LEN(S28)&lt;38),"Ha introducido un número de actuación sin tipología asociada en la hoja RELACIÓN DE GASTOS",MID(S28,37,10000)))</f>
        <v/>
      </c>
      <c r="D28" s="120" t="str">
        <f>IF(OR(Tabla15[[#This Row],[Código de actuación]]="",Tabla15[[#This Row],[Tipología de coste]]=""),"",SUMIFS('RELACIÓN DE GASTOS'!$R$22:$R$164,'RELACIÓN DE GASTOS'!$G$22:$G$164,C28,'RELACIÓN DE GASTOS'!$E$22:$E$164,B28))</f>
        <v/>
      </c>
      <c r="E28" s="120" t="str" cm="1">
        <f t="array" ref="E28">IF(OR(Tabla15[[#This Row],[Código de actuación]]="",Tabla15[[#This Row],[Tipología de coste]]=""),"",IF(AND(C28='Actuaciones-gastos'!$A$24,ISERROR(SEARCH("P16", B28))=FALSE),SUM(_xlfn._xlws.FILTER('ACTUACIONES TIPO 16'!$I$19:$I$35,'ACTUACIONES TIPO 16'!$B$19:$B$35='TOTAL GASTOS'!B28,"")),(0.9*D28)))</f>
        <v/>
      </c>
      <c r="G28" s="221" t="str" cm="1">
        <f t="array" ref="G28">IFERROR(INDEX($B$17:$B$180, MATCH(0, INDEX(COUNTIF($G$15:G27, $B$17:$B$180), 0, 0),0)), "")</f>
        <v/>
      </c>
      <c r="H28" s="120" t="str">
        <f>IF(Tabla16[[#This Row],[Código de actuación]]="","",SUMIF('TOTAL GASTOS'!$B$17:$B$180,G28,'TOTAL GASTOS'!$D$17:$D$180))</f>
        <v/>
      </c>
      <c r="I28" s="121" t="str">
        <f>IF(Tabla16[[#This Row],[Código de actuación]]="","",SUMIF($B$16:$B$180,G28,$E$16:$E$180))</f>
        <v/>
      </c>
      <c r="J28" s="62"/>
      <c r="K28" s="62"/>
      <c r="L28" s="62"/>
      <c r="M28" s="62"/>
      <c r="N28" s="228"/>
      <c r="O28" s="228"/>
      <c r="Q28" s="229" t="str">
        <f>'RELACIÓN DE GASTOS'!E34&amp;"("&amp;'RELACIÓN DE GASTOS'!G34</f>
        <v>(</v>
      </c>
    </row>
    <row r="29" spans="2:17" ht="59.25" customHeight="1">
      <c r="B29" s="219" t="str">
        <f t="shared" si="0"/>
        <v/>
      </c>
      <c r="C29" s="219" t="str">
        <f>IF(AND(Tabla15[[#This Row],[Código de actuación]]="Ha intoducido una tipología de gasto sin código de actuación asociado en la hoja de RELACIÓN DE GASTOS",LEN(S29)&gt;10),MID(S29,2,10000),IF(AND(Tabla15[[#This Row],[Código de actuación]]&lt;&gt;"",LEN(S29)&lt;38),"Ha introducido un número de actuación sin tipología asociada en la hoja RELACIÓN DE GASTOS",MID(S29,37,10000)))</f>
        <v/>
      </c>
      <c r="D29" s="120" t="str">
        <f>IF(OR(Tabla15[[#This Row],[Código de actuación]]="",Tabla15[[#This Row],[Tipología de coste]]=""),"",SUMIFS('RELACIÓN DE GASTOS'!$R$22:$R$164,'RELACIÓN DE GASTOS'!$G$22:$G$164,C29,'RELACIÓN DE GASTOS'!$E$22:$E$164,B29))</f>
        <v/>
      </c>
      <c r="E29" s="120" t="str" cm="1">
        <f t="array" ref="E29">IF(OR(Tabla15[[#This Row],[Código de actuación]]="",Tabla15[[#This Row],[Tipología de coste]]=""),"",IF(AND(C29='Actuaciones-gastos'!$A$24,ISERROR(SEARCH("P16", B29))=FALSE),SUM(_xlfn._xlws.FILTER('ACTUACIONES TIPO 16'!$I$19:$I$35,'ACTUACIONES TIPO 16'!$B$19:$B$35='TOTAL GASTOS'!B29,"")),(0.9*D29)))</f>
        <v/>
      </c>
      <c r="G29" s="221" t="str" cm="1">
        <f t="array" ref="G29">IFERROR(INDEX($B$17:$B$180, MATCH(0, INDEX(COUNTIF($G$15:G28, $B$17:$B$180), 0, 0),0)), "")</f>
        <v/>
      </c>
      <c r="H29" s="120" t="str">
        <f>IF(Tabla16[[#This Row],[Código de actuación]]="","",SUMIF('TOTAL GASTOS'!$B$17:$B$180,G29,'TOTAL GASTOS'!$D$17:$D$180))</f>
        <v/>
      </c>
      <c r="I29" s="121" t="str">
        <f>IF(Tabla16[[#This Row],[Código de actuación]]="","",SUMIF($B$16:$B$180,G29,$E$16:$E$180))</f>
        <v/>
      </c>
      <c r="J29" s="62"/>
      <c r="K29" s="62"/>
      <c r="L29" s="62"/>
      <c r="M29" s="62"/>
      <c r="N29" s="228"/>
      <c r="O29" s="228"/>
      <c r="Q29" s="229" t="str">
        <f>'RELACIÓN DE GASTOS'!E35&amp;"("&amp;'RELACIÓN DE GASTOS'!G35</f>
        <v>(</v>
      </c>
    </row>
    <row r="30" spans="2:17" ht="59.25" customHeight="1">
      <c r="B30" s="219" t="str">
        <f t="shared" si="0"/>
        <v/>
      </c>
      <c r="C30" s="219" t="str">
        <f>IF(AND(Tabla15[[#This Row],[Código de actuación]]="Ha intoducido una tipología de gasto sin código de actuación asociado en la hoja de RELACIÓN DE GASTOS",LEN(S30)&gt;10),MID(S30,2,10000),IF(AND(Tabla15[[#This Row],[Código de actuación]]&lt;&gt;"",LEN(S30)&lt;38),"Ha introducido un número de actuación sin tipología asociada en la hoja RELACIÓN DE GASTOS",MID(S30,37,10000)))</f>
        <v/>
      </c>
      <c r="D30" s="120" t="str">
        <f>IF(OR(Tabla15[[#This Row],[Código de actuación]]="",Tabla15[[#This Row],[Tipología de coste]]=""),"",SUMIFS('RELACIÓN DE GASTOS'!$R$22:$R$164,'RELACIÓN DE GASTOS'!$G$22:$G$164,C30,'RELACIÓN DE GASTOS'!$E$22:$E$164,B30))</f>
        <v/>
      </c>
      <c r="E30" s="120" t="str" cm="1">
        <f t="array" ref="E30">IF(OR(Tabla15[[#This Row],[Código de actuación]]="",Tabla15[[#This Row],[Tipología de coste]]=""),"",IF(AND(C30='Actuaciones-gastos'!$A$24,ISERROR(SEARCH("P16", B30))=FALSE),SUM(_xlfn._xlws.FILTER('ACTUACIONES TIPO 16'!$I$19:$I$35,'ACTUACIONES TIPO 16'!$B$19:$B$35='TOTAL GASTOS'!B30,"")),(0.9*D30)))</f>
        <v/>
      </c>
      <c r="G30" s="221" t="str" cm="1">
        <f t="array" ref="G30">IFERROR(INDEX($B$17:$B$180, MATCH(0, INDEX(COUNTIF($G$15:G29, $B$17:$B$180), 0, 0),0)), "")</f>
        <v/>
      </c>
      <c r="H30" s="120" t="str">
        <f>IF(Tabla16[[#This Row],[Código de actuación]]="","",SUMIF('TOTAL GASTOS'!$B$17:$B$180,G30,'TOTAL GASTOS'!$D$17:$D$180))</f>
        <v/>
      </c>
      <c r="I30" s="121" t="str">
        <f>IF(Tabla16[[#This Row],[Código de actuación]]="","",SUMIF($B$16:$B$180,G30,$E$16:$E$180))</f>
        <v/>
      </c>
      <c r="J30" s="62"/>
      <c r="K30" s="62"/>
      <c r="L30" s="62"/>
      <c r="M30" s="62"/>
      <c r="N30" s="228"/>
      <c r="O30" s="228"/>
      <c r="Q30" s="229" t="str">
        <f>'RELACIÓN DE GASTOS'!E36&amp;"("&amp;'RELACIÓN DE GASTOS'!G36</f>
        <v>(</v>
      </c>
    </row>
    <row r="31" spans="2:17" ht="59.25" customHeight="1">
      <c r="B31" s="219" t="str">
        <f t="shared" si="0"/>
        <v/>
      </c>
      <c r="C31" s="219" t="str">
        <f>IF(AND(Tabla15[[#This Row],[Código de actuación]]="Ha intoducido una tipología de gasto sin código de actuación asociado en la hoja de RELACIÓN DE GASTOS",LEN(S31)&gt;10),MID(S31,2,10000),IF(AND(Tabla15[[#This Row],[Código de actuación]]&lt;&gt;"",LEN(S31)&lt;38),"Ha introducido un número de actuación sin tipología asociada en la hoja RELACIÓN DE GASTOS",MID(S31,37,10000)))</f>
        <v/>
      </c>
      <c r="D31" s="120" t="str">
        <f>IF(OR(Tabla15[[#This Row],[Código de actuación]]="",Tabla15[[#This Row],[Tipología de coste]]=""),"",SUMIFS('RELACIÓN DE GASTOS'!$R$22:$R$164,'RELACIÓN DE GASTOS'!$G$22:$G$164,C31,'RELACIÓN DE GASTOS'!$E$22:$E$164,B31))</f>
        <v/>
      </c>
      <c r="E31" s="120" t="str" cm="1">
        <f t="array" ref="E31">IF(OR(Tabla15[[#This Row],[Código de actuación]]="",Tabla15[[#This Row],[Tipología de coste]]=""),"",IF(AND(C31='Actuaciones-gastos'!$A$24,ISERROR(SEARCH("P16", B31))=FALSE),SUM(_xlfn._xlws.FILTER('ACTUACIONES TIPO 16'!$I$19:$I$35,'ACTUACIONES TIPO 16'!$B$19:$B$35='TOTAL GASTOS'!B31,"")),(0.9*D31)))</f>
        <v/>
      </c>
      <c r="G31" s="221" t="str" cm="1">
        <f t="array" ref="G31">IFERROR(INDEX($B$17:$B$180, MATCH(0, INDEX(COUNTIF($G$15:G30, $B$17:$B$180), 0, 0),0)), "")</f>
        <v/>
      </c>
      <c r="H31" s="120" t="str">
        <f>IF(Tabla16[[#This Row],[Código de actuación]]="","",SUMIF('TOTAL GASTOS'!$B$17:$B$180,G31,'TOTAL GASTOS'!$D$17:$D$180))</f>
        <v/>
      </c>
      <c r="I31" s="121" t="str">
        <f>IF(Tabla16[[#This Row],[Código de actuación]]="","",SUMIF($B$16:$B$180,G31,$E$16:$E$180))</f>
        <v/>
      </c>
      <c r="J31" s="62"/>
      <c r="K31" s="62"/>
      <c r="L31" s="62"/>
      <c r="M31" s="62"/>
      <c r="N31" s="228"/>
      <c r="O31" s="228"/>
      <c r="Q31" s="229" t="str">
        <f>'RELACIÓN DE GASTOS'!E37&amp;"("&amp;'RELACIÓN DE GASTOS'!G37</f>
        <v>(</v>
      </c>
    </row>
    <row r="32" spans="2:17" ht="59.25" customHeight="1">
      <c r="B32" s="219" t="str">
        <f t="shared" si="0"/>
        <v/>
      </c>
      <c r="C32" s="219" t="str">
        <f>IF(AND(Tabla15[[#This Row],[Código de actuación]]="Ha intoducido una tipología de gasto sin código de actuación asociado en la hoja de RELACIÓN DE GASTOS",LEN(S32)&gt;10),MID(S32,2,10000),IF(AND(Tabla15[[#This Row],[Código de actuación]]&lt;&gt;"",LEN(S32)&lt;38),"Ha introducido un número de actuación sin tipología asociada en la hoja RELACIÓN DE GASTOS",MID(S32,37,10000)))</f>
        <v/>
      </c>
      <c r="D32" s="120" t="str">
        <f>IF(OR(Tabla15[[#This Row],[Código de actuación]]="",Tabla15[[#This Row],[Tipología de coste]]=""),"",SUMIFS('RELACIÓN DE GASTOS'!$R$22:$R$164,'RELACIÓN DE GASTOS'!$G$22:$G$164,C32,'RELACIÓN DE GASTOS'!$E$22:$E$164,B32))</f>
        <v/>
      </c>
      <c r="E32" s="120" t="str" cm="1">
        <f t="array" ref="E32">IF(OR(Tabla15[[#This Row],[Código de actuación]]="",Tabla15[[#This Row],[Tipología de coste]]=""),"",IF(AND(C32='Actuaciones-gastos'!$A$24,ISERROR(SEARCH("P16", B32))=FALSE),SUM(_xlfn._xlws.FILTER('ACTUACIONES TIPO 16'!$I$19:$I$35,'ACTUACIONES TIPO 16'!$B$19:$B$35='TOTAL GASTOS'!B32,"")),(0.9*D32)))</f>
        <v/>
      </c>
      <c r="G32" s="221" t="str" cm="1">
        <f t="array" ref="G32">IFERROR(INDEX($B$17:$B$180, MATCH(0, INDEX(COUNTIF($G$15:G31, $B$17:$B$180), 0, 0),0)), "")</f>
        <v/>
      </c>
      <c r="H32" s="120" t="str">
        <f>IF(Tabla16[[#This Row],[Código de actuación]]="","",SUMIF('TOTAL GASTOS'!$B$17:$B$180,G32,'TOTAL GASTOS'!$D$17:$D$180))</f>
        <v/>
      </c>
      <c r="I32" s="121" t="str">
        <f>IF(Tabla16[[#This Row],[Código de actuación]]="","",SUMIF($B$16:$B$180,G32,$E$16:$E$180))</f>
        <v/>
      </c>
      <c r="J32" s="62"/>
      <c r="K32" s="62"/>
      <c r="L32" s="62"/>
      <c r="M32" s="62"/>
      <c r="N32" s="228"/>
      <c r="O32" s="228"/>
      <c r="Q32" s="229" t="str">
        <f>'RELACIÓN DE GASTOS'!E38&amp;"("&amp;'RELACIÓN DE GASTOS'!G38</f>
        <v>(</v>
      </c>
    </row>
    <row r="33" spans="2:26" ht="59.25" customHeight="1">
      <c r="B33" s="219" t="str">
        <f t="shared" si="0"/>
        <v/>
      </c>
      <c r="C33" s="219" t="str">
        <f>IF(AND(Tabla15[[#This Row],[Código de actuación]]="Ha intoducido una tipología de gasto sin código de actuación asociado en la hoja de RELACIÓN DE GASTOS",LEN(S33)&gt;10),MID(S33,2,10000),IF(AND(Tabla15[[#This Row],[Código de actuación]]&lt;&gt;"",LEN(S33)&lt;38),"Ha introducido un número de actuación sin tipología asociada en la hoja RELACIÓN DE GASTOS",MID(S33,37,10000)))</f>
        <v/>
      </c>
      <c r="D33" s="120" t="str">
        <f>IF(OR(Tabla15[[#This Row],[Código de actuación]]="",Tabla15[[#This Row],[Tipología de coste]]=""),"",SUMIFS('RELACIÓN DE GASTOS'!$R$22:$R$164,'RELACIÓN DE GASTOS'!$G$22:$G$164,C33,'RELACIÓN DE GASTOS'!$E$22:$E$164,B33))</f>
        <v/>
      </c>
      <c r="E33" s="120" t="str" cm="1">
        <f t="array" ref="E33">IF(OR(Tabla15[[#This Row],[Código de actuación]]="",Tabla15[[#This Row],[Tipología de coste]]=""),"",IF(AND(C33='Actuaciones-gastos'!$A$24,ISERROR(SEARCH("P16", B33))=FALSE),SUM(_xlfn._xlws.FILTER('ACTUACIONES TIPO 16'!$I$19:$I$35,'ACTUACIONES TIPO 16'!$B$19:$B$35='TOTAL GASTOS'!B33,"")),(0.9*D33)))</f>
        <v/>
      </c>
      <c r="G33" s="221" t="str" cm="1">
        <f t="array" ref="G33">IFERROR(INDEX($B$17:$B$180, MATCH(0, INDEX(COUNTIF($G$15:G32, $B$17:$B$180), 0, 0),0)), "")</f>
        <v/>
      </c>
      <c r="H33" s="120" t="str">
        <f>IF(Tabla16[[#This Row],[Código de actuación]]="","",SUMIF('TOTAL GASTOS'!$B$17:$B$180,G33,'TOTAL GASTOS'!$D$17:$D$180))</f>
        <v/>
      </c>
      <c r="I33" s="121" t="str">
        <f>IF(Tabla16[[#This Row],[Código de actuación]]="","",SUMIF($B$16:$B$180,G33,$E$16:$E$180))</f>
        <v/>
      </c>
      <c r="J33" s="62"/>
      <c r="K33" s="62"/>
      <c r="L33" s="62"/>
      <c r="M33" s="62"/>
      <c r="N33" s="228"/>
      <c r="O33" s="228"/>
      <c r="Q33" s="229" t="str">
        <f>'RELACIÓN DE GASTOS'!E39&amp;"("&amp;'RELACIÓN DE GASTOS'!G39</f>
        <v>(</v>
      </c>
    </row>
    <row r="34" spans="2:26" ht="59.25" customHeight="1">
      <c r="B34" s="219" t="str">
        <f t="shared" si="0"/>
        <v/>
      </c>
      <c r="C34" s="219" t="str">
        <f>IF(AND(Tabla15[[#This Row],[Código de actuación]]="Ha intoducido una tipología de gasto sin código de actuación asociado en la hoja de RELACIÓN DE GASTOS",LEN(S34)&gt;10),MID(S34,2,10000),IF(AND(Tabla15[[#This Row],[Código de actuación]]&lt;&gt;"",LEN(S34)&lt;38),"Ha introducido un número de actuación sin tipología asociada en la hoja RELACIÓN DE GASTOS",MID(S34,37,10000)))</f>
        <v/>
      </c>
      <c r="D34" s="120" t="str">
        <f>IF(OR(Tabla15[[#This Row],[Código de actuación]]="",Tabla15[[#This Row],[Tipología de coste]]=""),"",SUMIFS('RELACIÓN DE GASTOS'!$R$22:$R$164,'RELACIÓN DE GASTOS'!$G$22:$G$164,C34,'RELACIÓN DE GASTOS'!$E$22:$E$164,B34))</f>
        <v/>
      </c>
      <c r="E34" s="120" t="str" cm="1">
        <f t="array" ref="E34">IF(OR(Tabla15[[#This Row],[Código de actuación]]="",Tabla15[[#This Row],[Tipología de coste]]=""),"",IF(AND(C34='Actuaciones-gastos'!$A$24,ISERROR(SEARCH("P16", B34))=FALSE),SUM(_xlfn._xlws.FILTER('ACTUACIONES TIPO 16'!$I$19:$I$35,'ACTUACIONES TIPO 16'!$B$19:$B$35='TOTAL GASTOS'!B34,"")),(0.9*D34)))</f>
        <v/>
      </c>
      <c r="G34" s="221" t="str" cm="1">
        <f t="array" ref="G34">IFERROR(INDEX($B$17:$B$180, MATCH(0, INDEX(COUNTIF($G$15:G33, $B$17:$B$180), 0, 0),0)), "")</f>
        <v/>
      </c>
      <c r="H34" s="120" t="str">
        <f>IF(Tabla16[[#This Row],[Código de actuación]]="","",SUMIF('TOTAL GASTOS'!$B$17:$B$180,G34,'TOTAL GASTOS'!$D$17:$D$180))</f>
        <v/>
      </c>
      <c r="I34" s="121" t="str">
        <f>IF(Tabla16[[#This Row],[Código de actuación]]="","",SUMIF($B$16:$B$180,G34,$E$16:$E$180))</f>
        <v/>
      </c>
      <c r="J34" s="62"/>
      <c r="K34" s="62"/>
      <c r="L34" s="62"/>
      <c r="M34" s="62"/>
      <c r="N34" s="228"/>
      <c r="O34" s="228"/>
      <c r="Q34" s="229" t="str">
        <f>'RELACIÓN DE GASTOS'!E40&amp;"("&amp;'RELACIÓN DE GASTOS'!G40</f>
        <v>(</v>
      </c>
    </row>
    <row r="35" spans="2:26" ht="59.25" customHeight="1">
      <c r="B35" s="219" t="str">
        <f t="shared" si="0"/>
        <v/>
      </c>
      <c r="C35" s="219" t="str">
        <f>IF(AND(Tabla15[[#This Row],[Código de actuación]]="Ha intoducido una tipología de gasto sin código de actuación asociado en la hoja de RELACIÓN DE GASTOS",LEN(S35)&gt;10),MID(S35,2,10000),IF(AND(Tabla15[[#This Row],[Código de actuación]]&lt;&gt;"",LEN(S35)&lt;38),"Ha introducido un número de actuación sin tipología asociada en la hoja RELACIÓN DE GASTOS",MID(S35,37,10000)))</f>
        <v/>
      </c>
      <c r="D35" s="120" t="str">
        <f>IF(OR(Tabla15[[#This Row],[Código de actuación]]="",Tabla15[[#This Row],[Tipología de coste]]=""),"",SUMIFS('RELACIÓN DE GASTOS'!$R$22:$R$164,'RELACIÓN DE GASTOS'!$G$22:$G$164,C35,'RELACIÓN DE GASTOS'!$E$22:$E$164,B35))</f>
        <v/>
      </c>
      <c r="E35" s="120" t="str" cm="1">
        <f t="array" ref="E35">IF(OR(Tabla15[[#This Row],[Código de actuación]]="",Tabla15[[#This Row],[Tipología de coste]]=""),"",IF(AND(C35='Actuaciones-gastos'!$A$24,ISERROR(SEARCH("P16", B35))=FALSE),SUM(_xlfn._xlws.FILTER('ACTUACIONES TIPO 16'!$I$19:$I$35,'ACTUACIONES TIPO 16'!$B$19:$B$35='TOTAL GASTOS'!B35,"")),(0.9*D35)))</f>
        <v/>
      </c>
      <c r="G35" s="221" t="str" cm="1">
        <f t="array" ref="G35">IFERROR(INDEX($B$17:$B$180, MATCH(0, INDEX(COUNTIF($G$15:G34, $B$17:$B$180), 0, 0),0)), "")</f>
        <v/>
      </c>
      <c r="H35" s="120" t="str">
        <f>IF(Tabla16[[#This Row],[Código de actuación]]="","",SUMIF('TOTAL GASTOS'!$B$17:$B$180,G35,'TOTAL GASTOS'!$D$17:$D$180))</f>
        <v/>
      </c>
      <c r="I35" s="121" t="str">
        <f>IF(Tabla16[[#This Row],[Código de actuación]]="","",SUMIF($B$16:$B$180,G35,$E$16:$E$180))</f>
        <v/>
      </c>
      <c r="J35" s="62"/>
      <c r="K35" s="62"/>
      <c r="L35" s="62"/>
      <c r="M35" s="62"/>
      <c r="N35" s="228"/>
      <c r="O35" s="228"/>
      <c r="Q35" s="229" t="str">
        <f>'RELACIÓN DE GASTOS'!E41&amp;"("&amp;'RELACIÓN DE GASTOS'!G41</f>
        <v>(</v>
      </c>
    </row>
    <row r="36" spans="2:26" ht="59.25" customHeight="1" thickBot="1">
      <c r="B36" s="219" t="str">
        <f t="shared" si="0"/>
        <v/>
      </c>
      <c r="C36" s="219" t="str">
        <f>IF(AND(Tabla15[[#This Row],[Código de actuación]]="Ha intoducido una tipología de gasto sin código de actuación asociado en la hoja de RELACIÓN DE GASTOS",LEN(S36)&gt;10),MID(S36,2,10000),IF(AND(Tabla15[[#This Row],[Código de actuación]]&lt;&gt;"",LEN(S36)&lt;38),"Ha introducido un número de actuación sin tipología asociada en la hoja RELACIÓN DE GASTOS",MID(S36,37,10000)))</f>
        <v/>
      </c>
      <c r="D36" s="120" t="str">
        <f>IF(OR(Tabla15[[#This Row],[Código de actuación]]="",Tabla15[[#This Row],[Tipología de coste]]=""),"",SUMIFS('RELACIÓN DE GASTOS'!$R$22:$R$164,'RELACIÓN DE GASTOS'!$G$22:$G$164,C36,'RELACIÓN DE GASTOS'!$E$22:$E$164,B36))</f>
        <v/>
      </c>
      <c r="E36" s="120" t="str" cm="1">
        <f t="array" ref="E36">IF(OR(Tabla15[[#This Row],[Código de actuación]]="",Tabla15[[#This Row],[Tipología de coste]]=""),"",IF(AND(C36='Actuaciones-gastos'!$A$24,ISERROR(SEARCH("P16", B36))=FALSE),SUM(_xlfn._xlws.FILTER('ACTUACIONES TIPO 16'!$I$19:$I$35,'ACTUACIONES TIPO 16'!$B$19:$B$35='TOTAL GASTOS'!B36,"")),(0.9*D36)))</f>
        <v/>
      </c>
      <c r="G36" s="222" t="str" cm="1">
        <f t="array" ref="G36">IFERROR(INDEX($B$17:$B$180, MATCH(0, INDEX(COUNTIF($G$15:G35, $B$17:$B$180), 0, 0),0)), "")</f>
        <v/>
      </c>
      <c r="H36" s="122" t="str">
        <f>IF(Tabla16[[#This Row],[Código de actuación]]="","",SUMIF('TOTAL GASTOS'!$B$17:$B$180,G36,'TOTAL GASTOS'!$D$17:$D$180))</f>
        <v/>
      </c>
      <c r="I36" s="123" t="str">
        <f>IF(Tabla16[[#This Row],[Código de actuación]]="","",SUMIF($B$16:$B$180,G36,$E$16:$E$180))</f>
        <v/>
      </c>
      <c r="J36" s="62"/>
      <c r="K36" s="62"/>
      <c r="L36" s="62"/>
      <c r="M36" s="62"/>
      <c r="N36" s="228"/>
      <c r="O36" s="228"/>
      <c r="Q36" s="229" t="str">
        <f>'RELACIÓN DE GASTOS'!E42&amp;"("&amp;'RELACIÓN DE GASTOS'!G42</f>
        <v>(</v>
      </c>
    </row>
    <row r="37" spans="2:26" ht="59.25" customHeight="1">
      <c r="B37" s="219" t="str">
        <f t="shared" si="0"/>
        <v/>
      </c>
      <c r="C37" s="219" t="str">
        <f>IF(AND(Tabla15[[#This Row],[Código de actuación]]="Ha intoducido una tipología de gasto sin código de actuación asociado en la hoja de RELACIÓN DE GASTOS",LEN(S37)&gt;10),MID(S37,2,10000),IF(AND(Tabla15[[#This Row],[Código de actuación]]&lt;&gt;"",LEN(S37)&lt;38),"Ha introducido un número de actuación sin tipología asociada en la hoja RELACIÓN DE GASTOS",MID(S37,37,10000)))</f>
        <v/>
      </c>
      <c r="D37" s="120" t="str">
        <f>IF(OR(Tabla15[[#This Row],[Código de actuación]]="",Tabla15[[#This Row],[Tipología de coste]]=""),"",SUMIFS('RELACIÓN DE GASTOS'!$R$22:$R$164,'RELACIÓN DE GASTOS'!$G$22:$G$164,C37,'RELACIÓN DE GASTOS'!$E$22:$E$164,B37))</f>
        <v/>
      </c>
      <c r="E37" s="120" t="str" cm="1">
        <f t="array" ref="E37">IF(OR(Tabla15[[#This Row],[Código de actuación]]="",Tabla15[[#This Row],[Tipología de coste]]=""),"",IF(AND(C37='Actuaciones-gastos'!$A$24,ISERROR(SEARCH("P16", B37))=FALSE),SUM(_xlfn._xlws.FILTER('ACTUACIONES TIPO 16'!$I$19:$I$35,'ACTUACIONES TIPO 16'!$B$19:$B$35='TOTAL GASTOS'!B37,"")),(0.9*D37)))</f>
        <v/>
      </c>
      <c r="J37" s="78"/>
      <c r="K37" s="62"/>
      <c r="L37" s="62"/>
      <c r="M37" s="78"/>
      <c r="N37" s="230"/>
      <c r="O37" s="230"/>
      <c r="P37" s="231"/>
      <c r="Q37" s="229" t="str">
        <f>'RELACIÓN DE GASTOS'!E43&amp;"("&amp;'RELACIÓN DE GASTOS'!G43</f>
        <v>(</v>
      </c>
      <c r="U37" s="107"/>
      <c r="V37" s="107"/>
      <c r="W37" s="107"/>
      <c r="X37" s="107"/>
      <c r="Y37" s="107"/>
      <c r="Z37" s="107"/>
    </row>
    <row r="38" spans="2:26" ht="59.25" customHeight="1">
      <c r="B38" s="219" t="str">
        <f t="shared" si="0"/>
        <v/>
      </c>
      <c r="C38" s="219" t="str">
        <f>IF(AND(Tabla15[[#This Row],[Código de actuación]]="Ha intoducido una tipología de gasto sin código de actuación asociado en la hoja de RELACIÓN DE GASTOS",LEN(S38)&gt;10),MID(S38,2,10000),IF(AND(Tabla15[[#This Row],[Código de actuación]]&lt;&gt;"",LEN(S38)&lt;38),"Ha introducido un número de actuación sin tipología asociada en la hoja RELACIÓN DE GASTOS",MID(S38,37,10000)))</f>
        <v/>
      </c>
      <c r="D38" s="120" t="str">
        <f>IF(OR(Tabla15[[#This Row],[Código de actuación]]="",Tabla15[[#This Row],[Tipología de coste]]=""),"",SUMIFS('RELACIÓN DE GASTOS'!$R$22:$R$164,'RELACIÓN DE GASTOS'!$G$22:$G$164,C38,'RELACIÓN DE GASTOS'!$E$22:$E$164,B38))</f>
        <v/>
      </c>
      <c r="E38" s="120" t="str" cm="1">
        <f t="array" ref="E38">IF(OR(Tabla15[[#This Row],[Código de actuación]]="",Tabla15[[#This Row],[Tipología de coste]]=""),"",IF(AND(C38='Actuaciones-gastos'!$A$24,ISERROR(SEARCH("P16", B38))=FALSE),SUM(_xlfn._xlws.FILTER('ACTUACIONES TIPO 16'!$I$19:$I$35,'ACTUACIONES TIPO 16'!$B$19:$B$35='TOTAL GASTOS'!B38,"")),(0.9*D38)))</f>
        <v/>
      </c>
      <c r="K38" s="78"/>
      <c r="L38" s="78"/>
      <c r="Q38" s="229" t="str">
        <f>'RELACIÓN DE GASTOS'!E44&amp;"("&amp;'RELACIÓN DE GASTOS'!G44</f>
        <v>(</v>
      </c>
    </row>
    <row r="39" spans="2:26" ht="59.25" customHeight="1">
      <c r="B39" s="219" t="str">
        <f t="shared" si="0"/>
        <v/>
      </c>
      <c r="C39" s="219" t="str">
        <f>IF(AND(Tabla15[[#This Row],[Código de actuación]]="Ha intoducido una tipología de gasto sin código de actuación asociado en la hoja de RELACIÓN DE GASTOS",LEN(S39)&gt;10),MID(S39,2,10000),IF(AND(Tabla15[[#This Row],[Código de actuación]]&lt;&gt;"",LEN(S39)&lt;38),"Ha introducido un número de actuación sin tipología asociada en la hoja RELACIÓN DE GASTOS",MID(S39,37,10000)))</f>
        <v/>
      </c>
      <c r="D39" s="120" t="str">
        <f>IF(OR(Tabla15[[#This Row],[Código de actuación]]="",Tabla15[[#This Row],[Tipología de coste]]=""),"",SUMIFS('RELACIÓN DE GASTOS'!$R$22:$R$164,'RELACIÓN DE GASTOS'!$G$22:$G$164,C39,'RELACIÓN DE GASTOS'!$E$22:$E$164,B39))</f>
        <v/>
      </c>
      <c r="E39" s="120" t="str" cm="1">
        <f t="array" ref="E39">IF(OR(Tabla15[[#This Row],[Código de actuación]]="",Tabla15[[#This Row],[Tipología de coste]]=""),"",IF(AND(C39='Actuaciones-gastos'!$A$24,ISERROR(SEARCH("P16", B39))=FALSE),SUM(_xlfn._xlws.FILTER('ACTUACIONES TIPO 16'!$I$19:$I$35,'ACTUACIONES TIPO 16'!$B$19:$B$35='TOTAL GASTOS'!B39,"")),(0.9*D39)))</f>
        <v/>
      </c>
      <c r="Q39" s="229" t="str">
        <f>'RELACIÓN DE GASTOS'!E45&amp;"("&amp;'RELACIÓN DE GASTOS'!G45</f>
        <v>(</v>
      </c>
    </row>
    <row r="40" spans="2:26" ht="59.25" customHeight="1">
      <c r="B40" s="219" t="str">
        <f t="shared" si="0"/>
        <v/>
      </c>
      <c r="C40" s="219" t="str">
        <f>IF(AND(Tabla15[[#This Row],[Código de actuación]]="Ha intoducido una tipología de gasto sin código de actuación asociado en la hoja de RELACIÓN DE GASTOS",LEN(S40)&gt;10),MID(S40,2,10000),IF(AND(Tabla15[[#This Row],[Código de actuación]]&lt;&gt;"",LEN(S40)&lt;38),"Ha introducido un número de actuación sin tipología asociada en la hoja RELACIÓN DE GASTOS",MID(S40,37,10000)))</f>
        <v/>
      </c>
      <c r="D40" s="120" t="str">
        <f>IF(OR(Tabla15[[#This Row],[Código de actuación]]="",Tabla15[[#This Row],[Tipología de coste]]=""),"",SUMIFS('RELACIÓN DE GASTOS'!$R$22:$R$164,'RELACIÓN DE GASTOS'!$G$22:$G$164,C40,'RELACIÓN DE GASTOS'!$E$22:$E$164,B40))</f>
        <v/>
      </c>
      <c r="E40" s="120" t="str" cm="1">
        <f t="array" ref="E40">IF(OR(Tabla15[[#This Row],[Código de actuación]]="",Tabla15[[#This Row],[Tipología de coste]]=""),"",IF(AND(C40='Actuaciones-gastos'!$A$24,ISERROR(SEARCH("P16", B40))=FALSE),SUM(_xlfn._xlws.FILTER('ACTUACIONES TIPO 16'!$I$19:$I$35,'ACTUACIONES TIPO 16'!$B$19:$B$35='TOTAL GASTOS'!B40,"")),(0.9*D40)))</f>
        <v/>
      </c>
      <c r="Q40" s="229" t="str">
        <f>'RELACIÓN DE GASTOS'!E46&amp;"("&amp;'RELACIÓN DE GASTOS'!G46</f>
        <v>(</v>
      </c>
    </row>
    <row r="41" spans="2:26" ht="59.25" customHeight="1">
      <c r="B41" s="219" t="str">
        <f t="shared" si="0"/>
        <v/>
      </c>
      <c r="C41" s="219" t="str">
        <f>IF(AND(Tabla15[[#This Row],[Código de actuación]]="Ha intoducido una tipología de gasto sin código de actuación asociado en la hoja de RELACIÓN DE GASTOS",LEN(S41)&gt;10),MID(S41,2,10000),IF(AND(Tabla15[[#This Row],[Código de actuación]]&lt;&gt;"",LEN(S41)&lt;38),"Ha introducido un número de actuación sin tipología asociada en la hoja RELACIÓN DE GASTOS",MID(S41,37,10000)))</f>
        <v/>
      </c>
      <c r="D41" s="120" t="str">
        <f>IF(OR(Tabla15[[#This Row],[Código de actuación]]="",Tabla15[[#This Row],[Tipología de coste]]=""),"",SUMIFS('RELACIÓN DE GASTOS'!$R$22:$R$164,'RELACIÓN DE GASTOS'!$G$22:$G$164,C41,'RELACIÓN DE GASTOS'!$E$22:$E$164,B41))</f>
        <v/>
      </c>
      <c r="E41" s="120" t="str" cm="1">
        <f t="array" ref="E41">IF(OR(Tabla15[[#This Row],[Código de actuación]]="",Tabla15[[#This Row],[Tipología de coste]]=""),"",IF(AND(C41='Actuaciones-gastos'!$A$24,ISERROR(SEARCH("P16", B41))=FALSE),SUM(_xlfn._xlws.FILTER('ACTUACIONES TIPO 16'!$I$19:$I$35,'ACTUACIONES TIPO 16'!$B$19:$B$35='TOTAL GASTOS'!B41,"")),(0.9*D41)))</f>
        <v/>
      </c>
      <c r="Q41" s="229" t="str">
        <f>'RELACIÓN DE GASTOS'!E47&amp;"("&amp;'RELACIÓN DE GASTOS'!G47</f>
        <v>(</v>
      </c>
    </row>
    <row r="42" spans="2:26" ht="59.25" customHeight="1">
      <c r="B42" s="219" t="str">
        <f t="shared" si="0"/>
        <v/>
      </c>
      <c r="C42" s="219" t="str">
        <f>IF(AND(Tabla15[[#This Row],[Código de actuación]]="Ha intoducido una tipología de gasto sin código de actuación asociado en la hoja de RELACIÓN DE GASTOS",LEN(S42)&gt;10),MID(S42,2,10000),IF(AND(Tabla15[[#This Row],[Código de actuación]]&lt;&gt;"",LEN(S42)&lt;38),"Ha introducido un número de actuación sin tipología asociada en la hoja RELACIÓN DE GASTOS",MID(S42,37,10000)))</f>
        <v/>
      </c>
      <c r="D42" s="120" t="str">
        <f>IF(OR(Tabla15[[#This Row],[Código de actuación]]="",Tabla15[[#This Row],[Tipología de coste]]=""),"",SUMIFS('RELACIÓN DE GASTOS'!$R$22:$R$164,'RELACIÓN DE GASTOS'!$G$22:$G$164,C42,'RELACIÓN DE GASTOS'!$E$22:$E$164,B42))</f>
        <v/>
      </c>
      <c r="E42" s="120" t="str" cm="1">
        <f t="array" ref="E42">IF(OR(Tabla15[[#This Row],[Código de actuación]]="",Tabla15[[#This Row],[Tipología de coste]]=""),"",IF(AND(C42='Actuaciones-gastos'!$A$24,ISERROR(SEARCH("P16", B42))=FALSE),SUM(_xlfn._xlws.FILTER('ACTUACIONES TIPO 16'!$I$19:$I$35,'ACTUACIONES TIPO 16'!$B$19:$B$35='TOTAL GASTOS'!B42,"")),(0.9*D42)))</f>
        <v/>
      </c>
      <c r="Q42" s="229" t="str">
        <f>'RELACIÓN DE GASTOS'!E48&amp;"("&amp;'RELACIÓN DE GASTOS'!G48</f>
        <v>(</v>
      </c>
    </row>
    <row r="43" spans="2:26" ht="59.25" customHeight="1">
      <c r="B43" s="219" t="str">
        <f t="shared" si="0"/>
        <v/>
      </c>
      <c r="C43" s="219" t="str">
        <f>IF(AND(Tabla15[[#This Row],[Código de actuación]]="Ha intoducido una tipología de gasto sin código de actuación asociado en la hoja de RELACIÓN DE GASTOS",LEN(S43)&gt;10),MID(S43,2,10000),IF(AND(Tabla15[[#This Row],[Código de actuación]]&lt;&gt;"",LEN(S43)&lt;38),"Ha introducido un número de actuación sin tipología asociada en la hoja RELACIÓN DE GASTOS",MID(S43,37,10000)))</f>
        <v/>
      </c>
      <c r="D43" s="120" t="str">
        <f>IF(OR(Tabla15[[#This Row],[Código de actuación]]="",Tabla15[[#This Row],[Tipología de coste]]=""),"",SUMIFS('RELACIÓN DE GASTOS'!$R$22:$R$164,'RELACIÓN DE GASTOS'!$G$22:$G$164,C43,'RELACIÓN DE GASTOS'!$E$22:$E$164,B43))</f>
        <v/>
      </c>
      <c r="E43" s="120" t="str" cm="1">
        <f t="array" ref="E43">IF(OR(Tabla15[[#This Row],[Código de actuación]]="",Tabla15[[#This Row],[Tipología de coste]]=""),"",IF(AND(C43='Actuaciones-gastos'!$A$24,ISERROR(SEARCH("P16", B43))=FALSE),SUM(_xlfn._xlws.FILTER('ACTUACIONES TIPO 16'!$I$19:$I$35,'ACTUACIONES TIPO 16'!$B$19:$B$35='TOTAL GASTOS'!B43,"")),(0.9*D43)))</f>
        <v/>
      </c>
      <c r="Q43" s="229" t="str">
        <f>'RELACIÓN DE GASTOS'!E49&amp;"("&amp;'RELACIÓN DE GASTOS'!G49</f>
        <v>(</v>
      </c>
    </row>
    <row r="44" spans="2:26" s="18" customFormat="1" ht="59.25" customHeight="1">
      <c r="B44" s="219" t="str">
        <f t="shared" si="0"/>
        <v/>
      </c>
      <c r="C44" s="219" t="str">
        <f>IF(AND(Tabla15[[#This Row],[Código de actuación]]="Ha intoducido una tipología de gasto sin código de actuación asociado en la hoja de RELACIÓN DE GASTOS",LEN(S44)&gt;10),MID(S44,2,10000),IF(AND(Tabla15[[#This Row],[Código de actuación]]&lt;&gt;"",LEN(S44)&lt;38),"Ha introducido un número de actuación sin tipología asociada en la hoja RELACIÓN DE GASTOS",MID(S44,37,10000)))</f>
        <v/>
      </c>
      <c r="D44" s="120" t="str">
        <f>IF(OR(Tabla15[[#This Row],[Código de actuación]]="",Tabla15[[#This Row],[Tipología de coste]]=""),"",SUMIFS('RELACIÓN DE GASTOS'!$R$22:$R$164,'RELACIÓN DE GASTOS'!$G$22:$G$164,C44,'RELACIÓN DE GASTOS'!$E$22:$E$164,B44))</f>
        <v/>
      </c>
      <c r="E44" s="120" t="str" cm="1">
        <f t="array" ref="E44">IF(OR(Tabla15[[#This Row],[Código de actuación]]="",Tabla15[[#This Row],[Tipología de coste]]=""),"",IF(AND(C44='Actuaciones-gastos'!$A$24,ISERROR(SEARCH("P16", B44))=FALSE),SUM(_xlfn._xlws.FILTER('ACTUACIONES TIPO 16'!$I$19:$I$35,'ACTUACIONES TIPO 16'!$B$19:$B$35='TOTAL GASTOS'!B44,"")),(0.9*D44)))</f>
        <v/>
      </c>
      <c r="K44" s="14"/>
      <c r="L44" s="14"/>
      <c r="N44" s="232"/>
      <c r="O44" s="232"/>
      <c r="P44" s="232"/>
      <c r="Q44" s="229" t="str">
        <f>'RELACIÓN DE GASTOS'!E50&amp;"("&amp;'RELACIÓN DE GASTOS'!G50</f>
        <v>(</v>
      </c>
      <c r="R44" s="208"/>
      <c r="S44" s="208"/>
      <c r="T44" s="208"/>
    </row>
    <row r="45" spans="2:26" ht="59.25" customHeight="1">
      <c r="B45" s="219" t="str">
        <f t="shared" si="0"/>
        <v/>
      </c>
      <c r="C45" s="219" t="str">
        <f>IF(AND(Tabla15[[#This Row],[Código de actuación]]="Ha intoducido una tipología de gasto sin código de actuación asociado en la hoja de RELACIÓN DE GASTOS",LEN(S45)&gt;10),MID(S45,2,10000),IF(AND(Tabla15[[#This Row],[Código de actuación]]&lt;&gt;"",LEN(S45)&lt;38),"Ha introducido un número de actuación sin tipología asociada en la hoja RELACIÓN DE GASTOS",MID(S45,37,10000)))</f>
        <v/>
      </c>
      <c r="D45" s="120" t="str">
        <f>IF(OR(Tabla15[[#This Row],[Código de actuación]]="",Tabla15[[#This Row],[Tipología de coste]]=""),"",SUMIFS('RELACIÓN DE GASTOS'!$R$22:$R$164,'RELACIÓN DE GASTOS'!$G$22:$G$164,C45,'RELACIÓN DE GASTOS'!$E$22:$E$164,B45))</f>
        <v/>
      </c>
      <c r="E45" s="120" t="str" cm="1">
        <f t="array" ref="E45">IF(OR(Tabla15[[#This Row],[Código de actuación]]="",Tabla15[[#This Row],[Tipología de coste]]=""),"",IF(AND(C45='Actuaciones-gastos'!$A$24,ISERROR(SEARCH("P16", B45))=FALSE),SUM(_xlfn._xlws.FILTER('ACTUACIONES TIPO 16'!$I$19:$I$35,'ACTUACIONES TIPO 16'!$B$19:$B$35='TOTAL GASTOS'!B45,"")),(0.9*D45)))</f>
        <v/>
      </c>
      <c r="K45" s="18"/>
      <c r="L45" s="18"/>
      <c r="Q45" s="229" t="str">
        <f>'RELACIÓN DE GASTOS'!E51&amp;"("&amp;'RELACIÓN DE GASTOS'!G51</f>
        <v>(</v>
      </c>
    </row>
    <row r="46" spans="2:26" ht="59.25" customHeight="1">
      <c r="B46" s="219" t="str">
        <f t="shared" si="0"/>
        <v/>
      </c>
      <c r="C46" s="219" t="str">
        <f>IF(AND(Tabla15[[#This Row],[Código de actuación]]="Ha intoducido una tipología de gasto sin código de actuación asociado en la hoja de RELACIÓN DE GASTOS",LEN(S46)&gt;10),MID(S46,2,10000),IF(AND(Tabla15[[#This Row],[Código de actuación]]&lt;&gt;"",LEN(S46)&lt;38),"Ha introducido un número de actuación sin tipología asociada en la hoja RELACIÓN DE GASTOS",MID(S46,37,10000)))</f>
        <v/>
      </c>
      <c r="D46" s="120" t="str">
        <f>IF(OR(Tabla15[[#This Row],[Código de actuación]]="",Tabla15[[#This Row],[Tipología de coste]]=""),"",SUMIFS('RELACIÓN DE GASTOS'!$R$22:$R$164,'RELACIÓN DE GASTOS'!$G$22:$G$164,C46,'RELACIÓN DE GASTOS'!$E$22:$E$164,B46))</f>
        <v/>
      </c>
      <c r="E46" s="120" t="str" cm="1">
        <f t="array" ref="E46">IF(OR(Tabla15[[#This Row],[Código de actuación]]="",Tabla15[[#This Row],[Tipología de coste]]=""),"",IF(AND(C46='Actuaciones-gastos'!$A$24,ISERROR(SEARCH("P16", B46))=FALSE),SUM(_xlfn._xlws.FILTER('ACTUACIONES TIPO 16'!$I$19:$I$35,'ACTUACIONES TIPO 16'!$B$19:$B$35='TOTAL GASTOS'!B46,"")),(0.9*D46)))</f>
        <v/>
      </c>
      <c r="Q46" s="229" t="str">
        <f>'RELACIÓN DE GASTOS'!E52&amp;"("&amp;'RELACIÓN DE GASTOS'!G52</f>
        <v>(</v>
      </c>
    </row>
    <row r="47" spans="2:26" ht="59.25" customHeight="1">
      <c r="B47" s="219" t="str">
        <f t="shared" si="0"/>
        <v/>
      </c>
      <c r="C47" s="219" t="str">
        <f>IF(AND(Tabla15[[#This Row],[Código de actuación]]="Ha intoducido una tipología de gasto sin código de actuación asociado en la hoja de RELACIÓN DE GASTOS",LEN(S47)&gt;10),MID(S47,2,10000),IF(AND(Tabla15[[#This Row],[Código de actuación]]&lt;&gt;"",LEN(S47)&lt;38),"Ha introducido un número de actuación sin tipología asociada en la hoja RELACIÓN DE GASTOS",MID(S47,37,10000)))</f>
        <v/>
      </c>
      <c r="D47" s="120" t="str">
        <f>IF(OR(Tabla15[[#This Row],[Código de actuación]]="",Tabla15[[#This Row],[Tipología de coste]]=""),"",SUMIFS('RELACIÓN DE GASTOS'!$R$22:$R$164,'RELACIÓN DE GASTOS'!$G$22:$G$164,C47,'RELACIÓN DE GASTOS'!$E$22:$E$164,B47))</f>
        <v/>
      </c>
      <c r="E47" s="120" t="str" cm="1">
        <f t="array" ref="E47">IF(OR(Tabla15[[#This Row],[Código de actuación]]="",Tabla15[[#This Row],[Tipología de coste]]=""),"",IF(AND(C47='Actuaciones-gastos'!$A$24,ISERROR(SEARCH("P16", B47))=FALSE),SUM(_xlfn._xlws.FILTER('ACTUACIONES TIPO 16'!$I$19:$I$35,'ACTUACIONES TIPO 16'!$B$19:$B$35='TOTAL GASTOS'!B47,"")),(0.9*D47)))</f>
        <v/>
      </c>
      <c r="Q47" s="229" t="str">
        <f>'RELACIÓN DE GASTOS'!E53&amp;"("&amp;'RELACIÓN DE GASTOS'!G53</f>
        <v>(</v>
      </c>
    </row>
    <row r="48" spans="2:26" ht="59.25" customHeight="1">
      <c r="B48" s="219" t="str">
        <f t="shared" si="0"/>
        <v/>
      </c>
      <c r="C48" s="219" t="str">
        <f>IF(AND(Tabla15[[#This Row],[Código de actuación]]="Ha intoducido una tipología de gasto sin código de actuación asociado en la hoja de RELACIÓN DE GASTOS",LEN(S48)&gt;10),MID(S48,2,10000),IF(AND(Tabla15[[#This Row],[Código de actuación]]&lt;&gt;"",LEN(S48)&lt;38),"Ha introducido un número de actuación sin tipología asociada en la hoja RELACIÓN DE GASTOS",MID(S48,37,10000)))</f>
        <v/>
      </c>
      <c r="D48" s="120" t="str">
        <f>IF(OR(Tabla15[[#This Row],[Código de actuación]]="",Tabla15[[#This Row],[Tipología de coste]]=""),"",SUMIFS('RELACIÓN DE GASTOS'!$R$22:$R$164,'RELACIÓN DE GASTOS'!$G$22:$G$164,C48,'RELACIÓN DE GASTOS'!$E$22:$E$164,B48))</f>
        <v/>
      </c>
      <c r="E48" s="120" t="str" cm="1">
        <f t="array" ref="E48">IF(OR(Tabla15[[#This Row],[Código de actuación]]="",Tabla15[[#This Row],[Tipología de coste]]=""),"",IF(AND(C48='Actuaciones-gastos'!$A$24,ISERROR(SEARCH("P16", B48))=FALSE),SUM(_xlfn._xlws.FILTER('ACTUACIONES TIPO 16'!$I$19:$I$35,'ACTUACIONES TIPO 16'!$B$19:$B$35='TOTAL GASTOS'!B48,"")),(0.9*D48)))</f>
        <v/>
      </c>
      <c r="Q48" s="229" t="str">
        <f>'RELACIÓN DE GASTOS'!E54&amp;"("&amp;'RELACIÓN DE GASTOS'!G54</f>
        <v>(</v>
      </c>
    </row>
    <row r="49" spans="2:20" ht="59.25" customHeight="1">
      <c r="B49" s="219" t="str">
        <f t="shared" si="0"/>
        <v/>
      </c>
      <c r="C49" s="219" t="str">
        <f>IF(AND(Tabla15[[#This Row],[Código de actuación]]="Ha intoducido una tipología de gasto sin código de actuación asociado en la hoja de RELACIÓN DE GASTOS",LEN(S49)&gt;10),MID(S49,2,10000),IF(AND(Tabla15[[#This Row],[Código de actuación]]&lt;&gt;"",LEN(S49)&lt;38),"Ha introducido un número de actuación sin tipología asociada en la hoja RELACIÓN DE GASTOS",MID(S49,37,10000)))</f>
        <v/>
      </c>
      <c r="D49" s="120" t="str">
        <f>IF(OR(Tabla15[[#This Row],[Código de actuación]]="",Tabla15[[#This Row],[Tipología de coste]]=""),"",SUMIFS('RELACIÓN DE GASTOS'!$R$22:$R$164,'RELACIÓN DE GASTOS'!$G$22:$G$164,C49,'RELACIÓN DE GASTOS'!$E$22:$E$164,B49))</f>
        <v/>
      </c>
      <c r="E49" s="120" t="str" cm="1">
        <f t="array" ref="E49">IF(OR(Tabla15[[#This Row],[Código de actuación]]="",Tabla15[[#This Row],[Tipología de coste]]=""),"",IF(AND(C49='Actuaciones-gastos'!$A$24,ISERROR(SEARCH("P16", B49))=FALSE),SUM(_xlfn._xlws.FILTER('ACTUACIONES TIPO 16'!$I$19:$I$35,'ACTUACIONES TIPO 16'!$B$19:$B$35='TOTAL GASTOS'!B49,"")),(0.9*D49)))</f>
        <v/>
      </c>
      <c r="Q49" s="229" t="str">
        <f>'RELACIÓN DE GASTOS'!E55&amp;"("&amp;'RELACIÓN DE GASTOS'!G55</f>
        <v>(</v>
      </c>
    </row>
    <row r="50" spans="2:20" ht="59.25" customHeight="1">
      <c r="B50" s="219" t="str">
        <f t="shared" si="0"/>
        <v/>
      </c>
      <c r="C50" s="219" t="str">
        <f>IF(AND(Tabla15[[#This Row],[Código de actuación]]="Ha intoducido una tipología de gasto sin código de actuación asociado en la hoja de RELACIÓN DE GASTOS",LEN(S50)&gt;10),MID(S50,2,10000),IF(AND(Tabla15[[#This Row],[Código de actuación]]&lt;&gt;"",LEN(S50)&lt;38),"Ha introducido un número de actuación sin tipología asociada en la hoja RELACIÓN DE GASTOS",MID(S50,37,10000)))</f>
        <v/>
      </c>
      <c r="D50" s="120" t="str">
        <f>IF(OR(Tabla15[[#This Row],[Código de actuación]]="",Tabla15[[#This Row],[Tipología de coste]]=""),"",SUMIFS('RELACIÓN DE GASTOS'!$R$22:$R$164,'RELACIÓN DE GASTOS'!$G$22:$G$164,C50,'RELACIÓN DE GASTOS'!$E$22:$E$164,B50))</f>
        <v/>
      </c>
      <c r="E50" s="120" t="str" cm="1">
        <f t="array" ref="E50">IF(OR(Tabla15[[#This Row],[Código de actuación]]="",Tabla15[[#This Row],[Tipología de coste]]=""),"",IF(AND(C50='Actuaciones-gastos'!$A$24,ISERROR(SEARCH("P16", B50))=FALSE),SUM(_xlfn._xlws.FILTER('ACTUACIONES TIPO 16'!$I$19:$I$35,'ACTUACIONES TIPO 16'!$B$19:$B$35='TOTAL GASTOS'!B50,"")),(0.9*D50)))</f>
        <v/>
      </c>
      <c r="Q50" s="229" t="str">
        <f>'RELACIÓN DE GASTOS'!E56&amp;"("&amp;'RELACIÓN DE GASTOS'!G56</f>
        <v>(</v>
      </c>
    </row>
    <row r="51" spans="2:20" ht="59.25" customHeight="1">
      <c r="B51" s="219" t="str">
        <f t="shared" si="0"/>
        <v/>
      </c>
      <c r="C51" s="219" t="str">
        <f>IF(AND(Tabla15[[#This Row],[Código de actuación]]="Ha intoducido una tipología de gasto sin código de actuación asociado en la hoja de RELACIÓN DE GASTOS",LEN(S51)&gt;10),MID(S51,2,10000),IF(AND(Tabla15[[#This Row],[Código de actuación]]&lt;&gt;"",LEN(S51)&lt;38),"Ha introducido un número de actuación sin tipología asociada en la hoja RELACIÓN DE GASTOS",MID(S51,37,10000)))</f>
        <v/>
      </c>
      <c r="D51" s="120" t="str">
        <f>IF(OR(Tabla15[[#This Row],[Código de actuación]]="",Tabla15[[#This Row],[Tipología de coste]]=""),"",SUMIFS('RELACIÓN DE GASTOS'!$R$22:$R$164,'RELACIÓN DE GASTOS'!$G$22:$G$164,C51,'RELACIÓN DE GASTOS'!$E$22:$E$164,B51))</f>
        <v/>
      </c>
      <c r="E51" s="120" t="str" cm="1">
        <f t="array" ref="E51">IF(OR(Tabla15[[#This Row],[Código de actuación]]="",Tabla15[[#This Row],[Tipología de coste]]=""),"",IF(AND(C51='Actuaciones-gastos'!$A$24,ISERROR(SEARCH("P16", B51))=FALSE),SUM(_xlfn._xlws.FILTER('ACTUACIONES TIPO 16'!$I$19:$I$35,'ACTUACIONES TIPO 16'!$B$19:$B$35='TOTAL GASTOS'!B51,"")),(0.9*D51)))</f>
        <v/>
      </c>
      <c r="Q51" s="229" t="str">
        <f>'RELACIÓN DE GASTOS'!E57&amp;"("&amp;'RELACIÓN DE GASTOS'!G57</f>
        <v>(</v>
      </c>
    </row>
    <row r="52" spans="2:20" ht="59.25" customHeight="1">
      <c r="B52" s="219" t="str">
        <f t="shared" si="0"/>
        <v/>
      </c>
      <c r="C52" s="219" t="str">
        <f>IF(AND(Tabla15[[#This Row],[Código de actuación]]="Ha intoducido una tipología de gasto sin código de actuación asociado en la hoja de RELACIÓN DE GASTOS",LEN(S52)&gt;10),MID(S52,2,10000),IF(AND(Tabla15[[#This Row],[Código de actuación]]&lt;&gt;"",LEN(S52)&lt;38),"Ha introducido un número de actuación sin tipología asociada en la hoja RELACIÓN DE GASTOS",MID(S52,37,10000)))</f>
        <v/>
      </c>
      <c r="D52" s="120" t="str">
        <f>IF(OR(Tabla15[[#This Row],[Código de actuación]]="",Tabla15[[#This Row],[Tipología de coste]]=""),"",SUMIFS('RELACIÓN DE GASTOS'!$R$22:$R$164,'RELACIÓN DE GASTOS'!$G$22:$G$164,C52,'RELACIÓN DE GASTOS'!$E$22:$E$164,B52))</f>
        <v/>
      </c>
      <c r="E52" s="120" t="str" cm="1">
        <f t="array" ref="E52">IF(OR(Tabla15[[#This Row],[Código de actuación]]="",Tabla15[[#This Row],[Tipología de coste]]=""),"",IF(AND(C52='Actuaciones-gastos'!$A$24,ISERROR(SEARCH("P16", B52))=FALSE),SUM(_xlfn._xlws.FILTER('ACTUACIONES TIPO 16'!$I$19:$I$35,'ACTUACIONES TIPO 16'!$B$19:$B$35='TOTAL GASTOS'!B52,"")),(0.9*D52)))</f>
        <v/>
      </c>
      <c r="Q52" s="229" t="str">
        <f>'RELACIÓN DE GASTOS'!E58&amp;"("&amp;'RELACIÓN DE GASTOS'!G58</f>
        <v>(</v>
      </c>
    </row>
    <row r="53" spans="2:20" s="18" customFormat="1" ht="59.25" customHeight="1">
      <c r="B53" s="219" t="str">
        <f t="shared" si="0"/>
        <v/>
      </c>
      <c r="C53" s="219" t="str">
        <f>IF(AND(Tabla15[[#This Row],[Código de actuación]]="Ha intoducido una tipología de gasto sin código de actuación asociado en la hoja de RELACIÓN DE GASTOS",LEN(S53)&gt;10),MID(S53,2,10000),IF(AND(Tabla15[[#This Row],[Código de actuación]]&lt;&gt;"",LEN(S53)&lt;38),"Ha introducido un número de actuación sin tipología asociada en la hoja RELACIÓN DE GASTOS",MID(S53,37,10000)))</f>
        <v/>
      </c>
      <c r="D53" s="120" t="str">
        <f>IF(OR(Tabla15[[#This Row],[Código de actuación]]="",Tabla15[[#This Row],[Tipología de coste]]=""),"",SUMIFS('RELACIÓN DE GASTOS'!$R$22:$R$164,'RELACIÓN DE GASTOS'!$G$22:$G$164,C53,'RELACIÓN DE GASTOS'!$E$22:$E$164,B53))</f>
        <v/>
      </c>
      <c r="E53" s="120" t="str" cm="1">
        <f t="array" ref="E53">IF(OR(Tabla15[[#This Row],[Código de actuación]]="",Tabla15[[#This Row],[Tipología de coste]]=""),"",IF(AND(C53='Actuaciones-gastos'!$A$24,ISERROR(SEARCH("P16", B53))=FALSE),SUM(_xlfn._xlws.FILTER('ACTUACIONES TIPO 16'!$I$19:$I$35,'ACTUACIONES TIPO 16'!$B$19:$B$35='TOTAL GASTOS'!B53,"")),(0.9*D53)))</f>
        <v/>
      </c>
      <c r="K53" s="14"/>
      <c r="L53" s="14"/>
      <c r="N53" s="232"/>
      <c r="O53" s="232"/>
      <c r="P53" s="232"/>
      <c r="Q53" s="229" t="str">
        <f>'RELACIÓN DE GASTOS'!E59&amp;"("&amp;'RELACIÓN DE GASTOS'!G59</f>
        <v>(</v>
      </c>
      <c r="R53" s="208"/>
      <c r="S53" s="208"/>
      <c r="T53" s="208"/>
    </row>
    <row r="54" spans="2:20" ht="59.25" customHeight="1">
      <c r="B54" s="219" t="str">
        <f t="shared" si="0"/>
        <v/>
      </c>
      <c r="C54" s="219" t="str">
        <f>IF(AND(Tabla15[[#This Row],[Código de actuación]]="Ha intoducido una tipología de gasto sin código de actuación asociado en la hoja de RELACIÓN DE GASTOS",LEN(S54)&gt;10),MID(S54,2,10000),IF(AND(Tabla15[[#This Row],[Código de actuación]]&lt;&gt;"",LEN(S54)&lt;38),"Ha introducido un número de actuación sin tipología asociada en la hoja RELACIÓN DE GASTOS",MID(S54,37,10000)))</f>
        <v/>
      </c>
      <c r="D54" s="120" t="str">
        <f>IF(OR(Tabla15[[#This Row],[Código de actuación]]="",Tabla15[[#This Row],[Tipología de coste]]=""),"",SUMIFS('RELACIÓN DE GASTOS'!$R$22:$R$164,'RELACIÓN DE GASTOS'!$G$22:$G$164,C54,'RELACIÓN DE GASTOS'!$E$22:$E$164,B54))</f>
        <v/>
      </c>
      <c r="E54" s="120" t="str" cm="1">
        <f t="array" ref="E54">IF(OR(Tabla15[[#This Row],[Código de actuación]]="",Tabla15[[#This Row],[Tipología de coste]]=""),"",IF(AND(C54='Actuaciones-gastos'!$A$24,ISERROR(SEARCH("P16", B54))=FALSE),SUM(_xlfn._xlws.FILTER('ACTUACIONES TIPO 16'!$I$19:$I$35,'ACTUACIONES TIPO 16'!$B$19:$B$35='TOTAL GASTOS'!B54,"")),(0.9*D54)))</f>
        <v/>
      </c>
      <c r="K54" s="18"/>
      <c r="L54" s="18"/>
      <c r="Q54" s="229" t="str">
        <f>'RELACIÓN DE GASTOS'!E60&amp;"("&amp;'RELACIÓN DE GASTOS'!G60</f>
        <v>(</v>
      </c>
    </row>
    <row r="55" spans="2:20" ht="59.25" customHeight="1">
      <c r="B55" s="219" t="str">
        <f t="shared" si="0"/>
        <v/>
      </c>
      <c r="C55" s="219" t="str">
        <f>IF(AND(Tabla15[[#This Row],[Código de actuación]]="Ha intoducido una tipología de gasto sin código de actuación asociado en la hoja de RELACIÓN DE GASTOS",LEN(S55)&gt;10),MID(S55,2,10000),IF(AND(Tabla15[[#This Row],[Código de actuación]]&lt;&gt;"",LEN(S55)&lt;38),"Ha introducido un número de actuación sin tipología asociada en la hoja RELACIÓN DE GASTOS",MID(S55,37,10000)))</f>
        <v/>
      </c>
      <c r="D55" s="120" t="str">
        <f>IF(OR(Tabla15[[#This Row],[Código de actuación]]="",Tabla15[[#This Row],[Tipología de coste]]=""),"",SUMIFS('RELACIÓN DE GASTOS'!$R$22:$R$164,'RELACIÓN DE GASTOS'!$G$22:$G$164,C55,'RELACIÓN DE GASTOS'!$E$22:$E$164,B55))</f>
        <v/>
      </c>
      <c r="E55" s="120" t="str" cm="1">
        <f t="array" ref="E55">IF(OR(Tabla15[[#This Row],[Código de actuación]]="",Tabla15[[#This Row],[Tipología de coste]]=""),"",IF(AND(C55='Actuaciones-gastos'!$A$24,ISERROR(SEARCH("P16", B55))=FALSE),SUM(_xlfn._xlws.FILTER('ACTUACIONES TIPO 16'!$I$19:$I$35,'ACTUACIONES TIPO 16'!$B$19:$B$35='TOTAL GASTOS'!B55,"")),(0.9*D55)))</f>
        <v/>
      </c>
      <c r="Q55" s="229" t="str">
        <f>'RELACIÓN DE GASTOS'!E61&amp;"("&amp;'RELACIÓN DE GASTOS'!G61</f>
        <v>(</v>
      </c>
    </row>
    <row r="56" spans="2:20" ht="59.25" customHeight="1">
      <c r="B56" s="219" t="str">
        <f t="shared" si="0"/>
        <v/>
      </c>
      <c r="C56" s="219" t="str">
        <f>IF(AND(Tabla15[[#This Row],[Código de actuación]]="Ha intoducido una tipología de gasto sin código de actuación asociado en la hoja de RELACIÓN DE GASTOS",LEN(S56)&gt;10),MID(S56,2,10000),IF(AND(Tabla15[[#This Row],[Código de actuación]]&lt;&gt;"",LEN(S56)&lt;38),"Ha introducido un número de actuación sin tipología asociada en la hoja RELACIÓN DE GASTOS",MID(S56,37,10000)))</f>
        <v/>
      </c>
      <c r="D56" s="120" t="str">
        <f>IF(OR(Tabla15[[#This Row],[Código de actuación]]="",Tabla15[[#This Row],[Tipología de coste]]=""),"",SUMIFS('RELACIÓN DE GASTOS'!$R$22:$R$164,'RELACIÓN DE GASTOS'!$G$22:$G$164,C56,'RELACIÓN DE GASTOS'!$E$22:$E$164,B56))</f>
        <v/>
      </c>
      <c r="E56" s="120" t="str" cm="1">
        <f t="array" ref="E56">IF(OR(Tabla15[[#This Row],[Código de actuación]]="",Tabla15[[#This Row],[Tipología de coste]]=""),"",IF(AND(C56='Actuaciones-gastos'!$A$24,ISERROR(SEARCH("P16", B56))=FALSE),SUM(_xlfn._xlws.FILTER('ACTUACIONES TIPO 16'!$I$19:$I$35,'ACTUACIONES TIPO 16'!$B$19:$B$35='TOTAL GASTOS'!B56,"")),(0.9*D56)))</f>
        <v/>
      </c>
      <c r="Q56" s="229" t="str">
        <f>'RELACIÓN DE GASTOS'!E62&amp;"("&amp;'RELACIÓN DE GASTOS'!G62</f>
        <v>(</v>
      </c>
    </row>
    <row r="57" spans="2:20" ht="59.25" customHeight="1">
      <c r="B57" s="219" t="str">
        <f t="shared" si="0"/>
        <v/>
      </c>
      <c r="C57" s="219" t="str">
        <f>IF(AND(Tabla15[[#This Row],[Código de actuación]]="Ha intoducido una tipología de gasto sin código de actuación asociado en la hoja de RELACIÓN DE GASTOS",LEN(S57)&gt;10),MID(S57,2,10000),IF(AND(Tabla15[[#This Row],[Código de actuación]]&lt;&gt;"",LEN(S57)&lt;38),"Ha introducido un número de actuación sin tipología asociada en la hoja RELACIÓN DE GASTOS",MID(S57,37,10000)))</f>
        <v/>
      </c>
      <c r="D57" s="120" t="str">
        <f>IF(OR(Tabla15[[#This Row],[Código de actuación]]="",Tabla15[[#This Row],[Tipología de coste]]=""),"",SUMIFS('RELACIÓN DE GASTOS'!$R$22:$R$164,'RELACIÓN DE GASTOS'!$G$22:$G$164,C57,'RELACIÓN DE GASTOS'!$E$22:$E$164,B57))</f>
        <v/>
      </c>
      <c r="E57" s="120" t="str" cm="1">
        <f t="array" ref="E57">IF(OR(Tabla15[[#This Row],[Código de actuación]]="",Tabla15[[#This Row],[Tipología de coste]]=""),"",IF(AND(C57='Actuaciones-gastos'!$A$24,ISERROR(SEARCH("P16", B57))=FALSE),SUM(_xlfn._xlws.FILTER('ACTUACIONES TIPO 16'!$I$19:$I$35,'ACTUACIONES TIPO 16'!$B$19:$B$35='TOTAL GASTOS'!B57,"")),(0.9*D57)))</f>
        <v/>
      </c>
      <c r="Q57" s="229" t="str">
        <f>'RELACIÓN DE GASTOS'!E63&amp;"("&amp;'RELACIÓN DE GASTOS'!G63</f>
        <v>(</v>
      </c>
    </row>
    <row r="58" spans="2:20" ht="59.25" customHeight="1">
      <c r="B58" s="219" t="str">
        <f t="shared" si="0"/>
        <v/>
      </c>
      <c r="C58" s="219" t="str">
        <f>IF(AND(Tabla15[[#This Row],[Código de actuación]]="Ha intoducido una tipología de gasto sin código de actuación asociado en la hoja de RELACIÓN DE GASTOS",LEN(S58)&gt;10),MID(S58,2,10000),IF(AND(Tabla15[[#This Row],[Código de actuación]]&lt;&gt;"",LEN(S58)&lt;38),"Ha introducido un número de actuación sin tipología asociada en la hoja RELACIÓN DE GASTOS",MID(S58,37,10000)))</f>
        <v/>
      </c>
      <c r="D58" s="120" t="str">
        <f>IF(OR(Tabla15[[#This Row],[Código de actuación]]="",Tabla15[[#This Row],[Tipología de coste]]=""),"",SUMIFS('RELACIÓN DE GASTOS'!$R$22:$R$164,'RELACIÓN DE GASTOS'!$G$22:$G$164,C58,'RELACIÓN DE GASTOS'!$E$22:$E$164,B58))</f>
        <v/>
      </c>
      <c r="E58" s="120" t="str" cm="1">
        <f t="array" ref="E58">IF(OR(Tabla15[[#This Row],[Código de actuación]]="",Tabla15[[#This Row],[Tipología de coste]]=""),"",IF(AND(C58='Actuaciones-gastos'!$A$24,ISERROR(SEARCH("P16", B58))=FALSE),SUM(_xlfn._xlws.FILTER('ACTUACIONES TIPO 16'!$I$19:$I$35,'ACTUACIONES TIPO 16'!$B$19:$B$35='TOTAL GASTOS'!B58,"")),(0.9*D58)))</f>
        <v/>
      </c>
      <c r="Q58" s="229" t="str">
        <f>'RELACIÓN DE GASTOS'!E64&amp;"("&amp;'RELACIÓN DE GASTOS'!G64</f>
        <v>(</v>
      </c>
    </row>
    <row r="59" spans="2:20" ht="59.25" customHeight="1">
      <c r="B59" s="219" t="str">
        <f t="shared" si="0"/>
        <v/>
      </c>
      <c r="C59" s="219" t="str">
        <f>IF(AND(Tabla15[[#This Row],[Código de actuación]]="Ha intoducido una tipología de gasto sin código de actuación asociado en la hoja de RELACIÓN DE GASTOS",LEN(S59)&gt;10),MID(S59,2,10000),IF(AND(Tabla15[[#This Row],[Código de actuación]]&lt;&gt;"",LEN(S59)&lt;38),"Ha introducido un número de actuación sin tipología asociada en la hoja RELACIÓN DE GASTOS",MID(S59,37,10000)))</f>
        <v/>
      </c>
      <c r="D59" s="120" t="str">
        <f>IF(OR(Tabla15[[#This Row],[Código de actuación]]="",Tabla15[[#This Row],[Tipología de coste]]=""),"",SUMIFS('RELACIÓN DE GASTOS'!$R$22:$R$164,'RELACIÓN DE GASTOS'!$G$22:$G$164,C59,'RELACIÓN DE GASTOS'!$E$22:$E$164,B59))</f>
        <v/>
      </c>
      <c r="E59" s="120" t="str" cm="1">
        <f t="array" ref="E59">IF(OR(Tabla15[[#This Row],[Código de actuación]]="",Tabla15[[#This Row],[Tipología de coste]]=""),"",IF(AND(C59='Actuaciones-gastos'!$A$24,ISERROR(SEARCH("P16", B59))=FALSE),SUM(_xlfn._xlws.FILTER('ACTUACIONES TIPO 16'!$I$19:$I$35,'ACTUACIONES TIPO 16'!$B$19:$B$35='TOTAL GASTOS'!B59,"")),(0.9*D59)))</f>
        <v/>
      </c>
      <c r="Q59" s="229" t="str">
        <f>'RELACIÓN DE GASTOS'!E65&amp;"("&amp;'RELACIÓN DE GASTOS'!G65</f>
        <v>(</v>
      </c>
    </row>
    <row r="60" spans="2:20" ht="59.25" customHeight="1">
      <c r="B60" s="219" t="str">
        <f t="shared" si="0"/>
        <v/>
      </c>
      <c r="C60" s="219" t="str">
        <f>IF(AND(Tabla15[[#This Row],[Código de actuación]]="Ha intoducido una tipología de gasto sin código de actuación asociado en la hoja de RELACIÓN DE GASTOS",LEN(S60)&gt;10),MID(S60,2,10000),IF(AND(Tabla15[[#This Row],[Código de actuación]]&lt;&gt;"",LEN(S60)&lt;38),"Ha introducido un número de actuación sin tipología asociada en la hoja RELACIÓN DE GASTOS",MID(S60,37,10000)))</f>
        <v/>
      </c>
      <c r="D60" s="120" t="str">
        <f>IF(OR(Tabla15[[#This Row],[Código de actuación]]="",Tabla15[[#This Row],[Tipología de coste]]=""),"",SUMIFS('RELACIÓN DE GASTOS'!$R$22:$R$164,'RELACIÓN DE GASTOS'!$G$22:$G$164,C60,'RELACIÓN DE GASTOS'!$E$22:$E$164,B60))</f>
        <v/>
      </c>
      <c r="E60" s="120" t="str" cm="1">
        <f t="array" ref="E60">IF(OR(Tabla15[[#This Row],[Código de actuación]]="",Tabla15[[#This Row],[Tipología de coste]]=""),"",IF(AND(C60='Actuaciones-gastos'!$A$24,ISERROR(SEARCH("P16", B60))=FALSE),SUM(_xlfn._xlws.FILTER('ACTUACIONES TIPO 16'!$I$19:$I$35,'ACTUACIONES TIPO 16'!$B$19:$B$35='TOTAL GASTOS'!B60,"")),(0.9*D60)))</f>
        <v/>
      </c>
      <c r="Q60" s="229" t="str">
        <f>'RELACIÓN DE GASTOS'!E66&amp;"("&amp;'RELACIÓN DE GASTOS'!G66</f>
        <v>(</v>
      </c>
    </row>
    <row r="61" spans="2:20" ht="59.25" customHeight="1">
      <c r="B61" s="219" t="str">
        <f t="shared" si="0"/>
        <v/>
      </c>
      <c r="C61" s="219" t="str">
        <f>IF(AND(Tabla15[[#This Row],[Código de actuación]]="Ha intoducido una tipología de gasto sin código de actuación asociado en la hoja de RELACIÓN DE GASTOS",LEN(S61)&gt;10),MID(S61,2,10000),IF(AND(Tabla15[[#This Row],[Código de actuación]]&lt;&gt;"",LEN(S61)&lt;38),"Ha introducido un número de actuación sin tipología asociada en la hoja RELACIÓN DE GASTOS",MID(S61,37,10000)))</f>
        <v/>
      </c>
      <c r="D61" s="120" t="str">
        <f>IF(OR(Tabla15[[#This Row],[Código de actuación]]="",Tabla15[[#This Row],[Tipología de coste]]=""),"",SUMIFS('RELACIÓN DE GASTOS'!$R$22:$R$164,'RELACIÓN DE GASTOS'!$G$22:$G$164,C61,'RELACIÓN DE GASTOS'!$E$22:$E$164,B61))</f>
        <v/>
      </c>
      <c r="E61" s="120" t="str" cm="1">
        <f t="array" ref="E61">IF(OR(Tabla15[[#This Row],[Código de actuación]]="",Tabla15[[#This Row],[Tipología de coste]]=""),"",IF(AND(C61='Actuaciones-gastos'!$A$24,ISERROR(SEARCH("P16", B61))=FALSE),SUM(_xlfn._xlws.FILTER('ACTUACIONES TIPO 16'!$I$19:$I$35,'ACTUACIONES TIPO 16'!$B$19:$B$35='TOTAL GASTOS'!B61,"")),(0.9*D61)))</f>
        <v/>
      </c>
      <c r="Q61" s="229" t="str">
        <f>'RELACIÓN DE GASTOS'!E67&amp;"("&amp;'RELACIÓN DE GASTOS'!G67</f>
        <v>(</v>
      </c>
    </row>
    <row r="62" spans="2:20" s="18" customFormat="1" ht="59.25" customHeight="1">
      <c r="B62" s="219" t="str">
        <f t="shared" si="0"/>
        <v/>
      </c>
      <c r="C62" s="219" t="str">
        <f>IF(AND(Tabla15[[#This Row],[Código de actuación]]="Ha intoducido una tipología de gasto sin código de actuación asociado en la hoja de RELACIÓN DE GASTOS",LEN(S62)&gt;10),MID(S62,2,10000),IF(AND(Tabla15[[#This Row],[Código de actuación]]&lt;&gt;"",LEN(S62)&lt;38),"Ha introducido un número de actuación sin tipología asociada en la hoja RELACIÓN DE GASTOS",MID(S62,37,10000)))</f>
        <v/>
      </c>
      <c r="D62" s="120" t="str">
        <f>IF(OR(Tabla15[[#This Row],[Código de actuación]]="",Tabla15[[#This Row],[Tipología de coste]]=""),"",SUMIFS('RELACIÓN DE GASTOS'!$R$22:$R$164,'RELACIÓN DE GASTOS'!$G$22:$G$164,C62,'RELACIÓN DE GASTOS'!$E$22:$E$164,B62))</f>
        <v/>
      </c>
      <c r="E62" s="120" t="str" cm="1">
        <f t="array" ref="E62">IF(OR(Tabla15[[#This Row],[Código de actuación]]="",Tabla15[[#This Row],[Tipología de coste]]=""),"",IF(AND(C62='Actuaciones-gastos'!$A$24,ISERROR(SEARCH("P16", B62))=FALSE),SUM(_xlfn._xlws.FILTER('ACTUACIONES TIPO 16'!$I$19:$I$35,'ACTUACIONES TIPO 16'!$B$19:$B$35='TOTAL GASTOS'!B62,"")),(0.9*D62)))</f>
        <v/>
      </c>
      <c r="K62" s="14"/>
      <c r="L62" s="14"/>
      <c r="N62" s="232"/>
      <c r="O62" s="232"/>
      <c r="P62" s="232"/>
      <c r="Q62" s="229" t="str">
        <f>'RELACIÓN DE GASTOS'!E68&amp;"("&amp;'RELACIÓN DE GASTOS'!G68</f>
        <v>(</v>
      </c>
      <c r="R62" s="208"/>
      <c r="S62" s="208"/>
      <c r="T62" s="208"/>
    </row>
    <row r="63" spans="2:20" ht="59.25" customHeight="1">
      <c r="B63" s="219" t="str">
        <f t="shared" si="0"/>
        <v/>
      </c>
      <c r="C63" s="219" t="str">
        <f>IF(AND(Tabla15[[#This Row],[Código de actuación]]="Ha intoducido una tipología de gasto sin código de actuación asociado en la hoja de RELACIÓN DE GASTOS",LEN(S63)&gt;10),MID(S63,2,10000),IF(AND(Tabla15[[#This Row],[Código de actuación]]&lt;&gt;"",LEN(S63)&lt;38),"Ha introducido un número de actuación sin tipología asociada en la hoja RELACIÓN DE GASTOS",MID(S63,37,10000)))</f>
        <v/>
      </c>
      <c r="D63" s="120" t="str">
        <f>IF(OR(Tabla15[[#This Row],[Código de actuación]]="",Tabla15[[#This Row],[Tipología de coste]]=""),"",SUMIFS('RELACIÓN DE GASTOS'!$R$22:$R$164,'RELACIÓN DE GASTOS'!$G$22:$G$164,C63,'RELACIÓN DE GASTOS'!$E$22:$E$164,B63))</f>
        <v/>
      </c>
      <c r="E63" s="120" t="str" cm="1">
        <f t="array" ref="E63">IF(OR(Tabla15[[#This Row],[Código de actuación]]="",Tabla15[[#This Row],[Tipología de coste]]=""),"",IF(AND(C63='Actuaciones-gastos'!$A$24,ISERROR(SEARCH("P16", B63))=FALSE),SUM(_xlfn._xlws.FILTER('ACTUACIONES TIPO 16'!$I$19:$I$35,'ACTUACIONES TIPO 16'!$B$19:$B$35='TOTAL GASTOS'!B63,"")),(0.9*D63)))</f>
        <v/>
      </c>
      <c r="K63" s="18"/>
      <c r="L63" s="18"/>
      <c r="Q63" s="229" t="str">
        <f>'RELACIÓN DE GASTOS'!E69&amp;"("&amp;'RELACIÓN DE GASTOS'!G69</f>
        <v>(</v>
      </c>
    </row>
    <row r="64" spans="2:20" ht="59.25" customHeight="1">
      <c r="B64" s="219" t="str">
        <f t="shared" si="0"/>
        <v/>
      </c>
      <c r="C64" s="219" t="str">
        <f>IF(AND(Tabla15[[#This Row],[Código de actuación]]="Ha intoducido una tipología de gasto sin código de actuación asociado en la hoja de RELACIÓN DE GASTOS",LEN(S64)&gt;10),MID(S64,2,10000),IF(AND(Tabla15[[#This Row],[Código de actuación]]&lt;&gt;"",LEN(S64)&lt;38),"Ha introducido un número de actuación sin tipología asociada en la hoja RELACIÓN DE GASTOS",MID(S64,37,10000)))</f>
        <v/>
      </c>
      <c r="D64" s="120" t="str">
        <f>IF(OR(Tabla15[[#This Row],[Código de actuación]]="",Tabla15[[#This Row],[Tipología de coste]]=""),"",SUMIFS('RELACIÓN DE GASTOS'!$R$22:$R$164,'RELACIÓN DE GASTOS'!$G$22:$G$164,C64,'RELACIÓN DE GASTOS'!$E$22:$E$164,B64))</f>
        <v/>
      </c>
      <c r="E64" s="120" t="str" cm="1">
        <f t="array" ref="E64">IF(OR(Tabla15[[#This Row],[Código de actuación]]="",Tabla15[[#This Row],[Tipología de coste]]=""),"",IF(AND(C64='Actuaciones-gastos'!$A$24,ISERROR(SEARCH("P16", B64))=FALSE),SUM(_xlfn._xlws.FILTER('ACTUACIONES TIPO 16'!$I$19:$I$35,'ACTUACIONES TIPO 16'!$B$19:$B$35='TOTAL GASTOS'!B64,"")),(0.9*D64)))</f>
        <v/>
      </c>
      <c r="Q64" s="229" t="str">
        <f>'RELACIÓN DE GASTOS'!E70&amp;"("&amp;'RELACIÓN DE GASTOS'!G70</f>
        <v>(</v>
      </c>
    </row>
    <row r="65" spans="2:20" ht="59.25" customHeight="1">
      <c r="B65" s="219" t="str">
        <f t="shared" si="0"/>
        <v/>
      </c>
      <c r="C65" s="219" t="str">
        <f>IF(AND(Tabla15[[#This Row],[Código de actuación]]="Ha intoducido una tipología de gasto sin código de actuación asociado en la hoja de RELACIÓN DE GASTOS",LEN(S65)&gt;10),MID(S65,2,10000),IF(AND(Tabla15[[#This Row],[Código de actuación]]&lt;&gt;"",LEN(S65)&lt;38),"Ha introducido un número de actuación sin tipología asociada en la hoja RELACIÓN DE GASTOS",MID(S65,37,10000)))</f>
        <v/>
      </c>
      <c r="D65" s="120" t="str">
        <f>IF(OR(Tabla15[[#This Row],[Código de actuación]]="",Tabla15[[#This Row],[Tipología de coste]]=""),"",SUMIFS('RELACIÓN DE GASTOS'!$R$22:$R$164,'RELACIÓN DE GASTOS'!$G$22:$G$164,C65,'RELACIÓN DE GASTOS'!$E$22:$E$164,B65))</f>
        <v/>
      </c>
      <c r="E65" s="120" t="str" cm="1">
        <f t="array" ref="E65">IF(OR(Tabla15[[#This Row],[Código de actuación]]="",Tabla15[[#This Row],[Tipología de coste]]=""),"",IF(AND(C65='Actuaciones-gastos'!$A$24,ISERROR(SEARCH("P16", B65))=FALSE),SUM(_xlfn._xlws.FILTER('ACTUACIONES TIPO 16'!$I$19:$I$35,'ACTUACIONES TIPO 16'!$B$19:$B$35='TOTAL GASTOS'!B65,"")),(0.9*D65)))</f>
        <v/>
      </c>
      <c r="Q65" s="229" t="str">
        <f>'RELACIÓN DE GASTOS'!E71&amp;"("&amp;'RELACIÓN DE GASTOS'!G71</f>
        <v>(</v>
      </c>
    </row>
    <row r="66" spans="2:20" ht="59.25" customHeight="1">
      <c r="B66" s="219" t="str">
        <f t="shared" si="0"/>
        <v/>
      </c>
      <c r="C66" s="219" t="str">
        <f>IF(AND(Tabla15[[#This Row],[Código de actuación]]="Ha intoducido una tipología de gasto sin código de actuación asociado en la hoja de RELACIÓN DE GASTOS",LEN(S66)&gt;10),MID(S66,2,10000),IF(AND(Tabla15[[#This Row],[Código de actuación]]&lt;&gt;"",LEN(S66)&lt;38),"Ha introducido un número de actuación sin tipología asociada en la hoja RELACIÓN DE GASTOS",MID(S66,37,10000)))</f>
        <v/>
      </c>
      <c r="D66" s="120" t="str">
        <f>IF(OR(Tabla15[[#This Row],[Código de actuación]]="",Tabla15[[#This Row],[Tipología de coste]]=""),"",SUMIFS('RELACIÓN DE GASTOS'!$R$22:$R$164,'RELACIÓN DE GASTOS'!$G$22:$G$164,C66,'RELACIÓN DE GASTOS'!$E$22:$E$164,B66))</f>
        <v/>
      </c>
      <c r="E66" s="120" t="str" cm="1">
        <f t="array" ref="E66">IF(OR(Tabla15[[#This Row],[Código de actuación]]="",Tabla15[[#This Row],[Tipología de coste]]=""),"",IF(AND(C66='Actuaciones-gastos'!$A$24,ISERROR(SEARCH("P16", B66))=FALSE),SUM(_xlfn._xlws.FILTER('ACTUACIONES TIPO 16'!$I$19:$I$35,'ACTUACIONES TIPO 16'!$B$19:$B$35='TOTAL GASTOS'!B66,"")),(0.9*D66)))</f>
        <v/>
      </c>
      <c r="Q66" s="229" t="str">
        <f>'RELACIÓN DE GASTOS'!E72&amp;"("&amp;'RELACIÓN DE GASTOS'!G72</f>
        <v>(</v>
      </c>
    </row>
    <row r="67" spans="2:20" ht="59.25" customHeight="1">
      <c r="B67" s="219" t="str">
        <f t="shared" si="0"/>
        <v/>
      </c>
      <c r="C67" s="219" t="str">
        <f>IF(AND(Tabla15[[#This Row],[Código de actuación]]="Ha intoducido una tipología de gasto sin código de actuación asociado en la hoja de RELACIÓN DE GASTOS",LEN(S67)&gt;10),MID(S67,2,10000),IF(AND(Tabla15[[#This Row],[Código de actuación]]&lt;&gt;"",LEN(S67)&lt;38),"Ha introducido un número de actuación sin tipología asociada en la hoja RELACIÓN DE GASTOS",MID(S67,37,10000)))</f>
        <v/>
      </c>
      <c r="D67" s="120" t="str">
        <f>IF(OR(Tabla15[[#This Row],[Código de actuación]]="",Tabla15[[#This Row],[Tipología de coste]]=""),"",SUMIFS('RELACIÓN DE GASTOS'!$R$22:$R$164,'RELACIÓN DE GASTOS'!$G$22:$G$164,C67,'RELACIÓN DE GASTOS'!$E$22:$E$164,B67))</f>
        <v/>
      </c>
      <c r="E67" s="120" t="str" cm="1">
        <f t="array" ref="E67">IF(OR(Tabla15[[#This Row],[Código de actuación]]="",Tabla15[[#This Row],[Tipología de coste]]=""),"",IF(AND(C67='Actuaciones-gastos'!$A$24,ISERROR(SEARCH("P16", B67))=FALSE),SUM(_xlfn._xlws.FILTER('ACTUACIONES TIPO 16'!$I$19:$I$35,'ACTUACIONES TIPO 16'!$B$19:$B$35='TOTAL GASTOS'!B67,"")),(0.9*D67)))</f>
        <v/>
      </c>
      <c r="Q67" s="229" t="str">
        <f>'RELACIÓN DE GASTOS'!E73&amp;"("&amp;'RELACIÓN DE GASTOS'!G73</f>
        <v>(</v>
      </c>
    </row>
    <row r="68" spans="2:20" ht="59.25" customHeight="1">
      <c r="B68" s="219" t="str">
        <f t="shared" si="0"/>
        <v/>
      </c>
      <c r="C68" s="219" t="str">
        <f>IF(AND(Tabla15[[#This Row],[Código de actuación]]="Ha intoducido una tipología de gasto sin código de actuación asociado en la hoja de RELACIÓN DE GASTOS",LEN(S68)&gt;10),MID(S68,2,10000),IF(AND(Tabla15[[#This Row],[Código de actuación]]&lt;&gt;"",LEN(S68)&lt;38),"Ha introducido un número de actuación sin tipología asociada en la hoja RELACIÓN DE GASTOS",MID(S68,37,10000)))</f>
        <v/>
      </c>
      <c r="D68" s="120" t="str">
        <f>IF(OR(Tabla15[[#This Row],[Código de actuación]]="",Tabla15[[#This Row],[Tipología de coste]]=""),"",SUMIFS('RELACIÓN DE GASTOS'!$R$22:$R$164,'RELACIÓN DE GASTOS'!$G$22:$G$164,C68,'RELACIÓN DE GASTOS'!$E$22:$E$164,B68))</f>
        <v/>
      </c>
      <c r="E68" s="120" t="str" cm="1">
        <f t="array" ref="E68">IF(OR(Tabla15[[#This Row],[Código de actuación]]="",Tabla15[[#This Row],[Tipología de coste]]=""),"",IF(AND(C68='Actuaciones-gastos'!$A$24,ISERROR(SEARCH("P16", B68))=FALSE),SUM(_xlfn._xlws.FILTER('ACTUACIONES TIPO 16'!$I$19:$I$35,'ACTUACIONES TIPO 16'!$B$19:$B$35='TOTAL GASTOS'!B68,"")),(0.9*D68)))</f>
        <v/>
      </c>
      <c r="Q68" s="229" t="str">
        <f>'RELACIÓN DE GASTOS'!E74&amp;"("&amp;'RELACIÓN DE GASTOS'!G74</f>
        <v>(</v>
      </c>
    </row>
    <row r="69" spans="2:20" ht="59.25" customHeight="1">
      <c r="B69" s="219" t="str">
        <f t="shared" si="0"/>
        <v/>
      </c>
      <c r="C69" s="219" t="str">
        <f>IF(AND(Tabla15[[#This Row],[Código de actuación]]="Ha intoducido una tipología de gasto sin código de actuación asociado en la hoja de RELACIÓN DE GASTOS",LEN(S69)&gt;10),MID(S69,2,10000),IF(AND(Tabla15[[#This Row],[Código de actuación]]&lt;&gt;"",LEN(S69)&lt;38),"Ha introducido un número de actuación sin tipología asociada en la hoja RELACIÓN DE GASTOS",MID(S69,37,10000)))</f>
        <v/>
      </c>
      <c r="D69" s="120" t="str">
        <f>IF(OR(Tabla15[[#This Row],[Código de actuación]]="",Tabla15[[#This Row],[Tipología de coste]]=""),"",SUMIFS('RELACIÓN DE GASTOS'!$R$22:$R$164,'RELACIÓN DE GASTOS'!$G$22:$G$164,C69,'RELACIÓN DE GASTOS'!$E$22:$E$164,B69))</f>
        <v/>
      </c>
      <c r="E69" s="120" t="str" cm="1">
        <f t="array" ref="E69">IF(OR(Tabla15[[#This Row],[Código de actuación]]="",Tabla15[[#This Row],[Tipología de coste]]=""),"",IF(AND(C69='Actuaciones-gastos'!$A$24,ISERROR(SEARCH("P16", B69))=FALSE),SUM(_xlfn._xlws.FILTER('ACTUACIONES TIPO 16'!$I$19:$I$35,'ACTUACIONES TIPO 16'!$B$19:$B$35='TOTAL GASTOS'!B69,"")),(0.9*D69)))</f>
        <v/>
      </c>
      <c r="Q69" s="229" t="str">
        <f>'RELACIÓN DE GASTOS'!E75&amp;"("&amp;'RELACIÓN DE GASTOS'!G75</f>
        <v>(</v>
      </c>
    </row>
    <row r="70" spans="2:20" ht="59.25" customHeight="1">
      <c r="B70" s="219" t="str">
        <f t="shared" si="0"/>
        <v/>
      </c>
      <c r="C70" s="219" t="str">
        <f>IF(AND(Tabla15[[#This Row],[Código de actuación]]="Ha intoducido una tipología de gasto sin código de actuación asociado en la hoja de RELACIÓN DE GASTOS",LEN(S70)&gt;10),MID(S70,2,10000),IF(AND(Tabla15[[#This Row],[Código de actuación]]&lt;&gt;"",LEN(S70)&lt;38),"Ha introducido un número de actuación sin tipología asociada en la hoja RELACIÓN DE GASTOS",MID(S70,37,10000)))</f>
        <v/>
      </c>
      <c r="D70" s="120" t="str">
        <f>IF(OR(Tabla15[[#This Row],[Código de actuación]]="",Tabla15[[#This Row],[Tipología de coste]]=""),"",SUMIFS('RELACIÓN DE GASTOS'!$R$22:$R$164,'RELACIÓN DE GASTOS'!$G$22:$G$164,C70,'RELACIÓN DE GASTOS'!$E$22:$E$164,B70))</f>
        <v/>
      </c>
      <c r="E70" s="120" t="str" cm="1">
        <f t="array" ref="E70">IF(OR(Tabla15[[#This Row],[Código de actuación]]="",Tabla15[[#This Row],[Tipología de coste]]=""),"",IF(AND(C70='Actuaciones-gastos'!$A$24,ISERROR(SEARCH("P16", B70))=FALSE),SUM(_xlfn._xlws.FILTER('ACTUACIONES TIPO 16'!$I$19:$I$35,'ACTUACIONES TIPO 16'!$B$19:$B$35='TOTAL GASTOS'!B70,"")),(0.9*D70)))</f>
        <v/>
      </c>
      <c r="Q70" s="229" t="str">
        <f>'RELACIÓN DE GASTOS'!E76&amp;"("&amp;'RELACIÓN DE GASTOS'!G76</f>
        <v>(</v>
      </c>
    </row>
    <row r="71" spans="2:20" s="18" customFormat="1" ht="59.25" customHeight="1">
      <c r="B71" s="219" t="str">
        <f t="shared" si="0"/>
        <v/>
      </c>
      <c r="C71" s="219" t="str">
        <f>IF(AND(Tabla15[[#This Row],[Código de actuación]]="Ha intoducido una tipología de gasto sin código de actuación asociado en la hoja de RELACIÓN DE GASTOS",LEN(S71)&gt;10),MID(S71,2,10000),IF(AND(Tabla15[[#This Row],[Código de actuación]]&lt;&gt;"",LEN(S71)&lt;38),"Ha introducido un número de actuación sin tipología asociada en la hoja RELACIÓN DE GASTOS",MID(S71,37,10000)))</f>
        <v/>
      </c>
      <c r="D71" s="120" t="str">
        <f>IF(OR(Tabla15[[#This Row],[Código de actuación]]="",Tabla15[[#This Row],[Tipología de coste]]=""),"",SUMIFS('RELACIÓN DE GASTOS'!$R$22:$R$164,'RELACIÓN DE GASTOS'!$G$22:$G$164,C71,'RELACIÓN DE GASTOS'!$E$22:$E$164,B71))</f>
        <v/>
      </c>
      <c r="E71" s="120" t="str" cm="1">
        <f t="array" ref="E71">IF(OR(Tabla15[[#This Row],[Código de actuación]]="",Tabla15[[#This Row],[Tipología de coste]]=""),"",IF(AND(C71='Actuaciones-gastos'!$A$24,ISERROR(SEARCH("P16", B71))=FALSE),SUM(_xlfn._xlws.FILTER('ACTUACIONES TIPO 16'!$I$19:$I$35,'ACTUACIONES TIPO 16'!$B$19:$B$35='TOTAL GASTOS'!B71,"")),(0.9*D71)))</f>
        <v/>
      </c>
      <c r="K71" s="14"/>
      <c r="L71" s="14"/>
      <c r="N71" s="232"/>
      <c r="O71" s="232"/>
      <c r="P71" s="232"/>
      <c r="Q71" s="229" t="str">
        <f>'RELACIÓN DE GASTOS'!E77&amp;"("&amp;'RELACIÓN DE GASTOS'!G77</f>
        <v>(</v>
      </c>
      <c r="R71" s="208"/>
      <c r="S71" s="208"/>
      <c r="T71" s="208"/>
    </row>
    <row r="72" spans="2:20" ht="59.25" customHeight="1">
      <c r="B72" s="219" t="str">
        <f t="shared" si="0"/>
        <v/>
      </c>
      <c r="C72" s="219" t="str">
        <f>IF(AND(Tabla15[[#This Row],[Código de actuación]]="Ha intoducido una tipología de gasto sin código de actuación asociado en la hoja de RELACIÓN DE GASTOS",LEN(S72)&gt;10),MID(S72,2,10000),IF(AND(Tabla15[[#This Row],[Código de actuación]]&lt;&gt;"",LEN(S72)&lt;38),"Ha introducido un número de actuación sin tipología asociada en la hoja RELACIÓN DE GASTOS",MID(S72,37,10000)))</f>
        <v/>
      </c>
      <c r="D72" s="120" t="str">
        <f>IF(OR(Tabla15[[#This Row],[Código de actuación]]="",Tabla15[[#This Row],[Tipología de coste]]=""),"",SUMIFS('RELACIÓN DE GASTOS'!$R$22:$R$164,'RELACIÓN DE GASTOS'!$G$22:$G$164,C72,'RELACIÓN DE GASTOS'!$E$22:$E$164,B72))</f>
        <v/>
      </c>
      <c r="E72" s="120" t="str" cm="1">
        <f t="array" ref="E72">IF(OR(Tabla15[[#This Row],[Código de actuación]]="",Tabla15[[#This Row],[Tipología de coste]]=""),"",IF(AND(C72='Actuaciones-gastos'!$A$24,ISERROR(SEARCH("P16", B72))=FALSE),SUM(_xlfn._xlws.FILTER('ACTUACIONES TIPO 16'!$I$19:$I$35,'ACTUACIONES TIPO 16'!$B$19:$B$35='TOTAL GASTOS'!B72,"")),(0.9*D72)))</f>
        <v/>
      </c>
      <c r="K72" s="18"/>
      <c r="L72" s="18"/>
      <c r="Q72" s="229" t="str">
        <f>'RELACIÓN DE GASTOS'!E78&amp;"("&amp;'RELACIÓN DE GASTOS'!G78</f>
        <v>(</v>
      </c>
    </row>
    <row r="73" spans="2:20" ht="59.25" customHeight="1">
      <c r="B73" s="219" t="str">
        <f t="shared" si="0"/>
        <v/>
      </c>
      <c r="C73" s="219" t="str">
        <f>IF(AND(Tabla15[[#This Row],[Código de actuación]]="Ha intoducido una tipología de gasto sin código de actuación asociado en la hoja de RELACIÓN DE GASTOS",LEN(S73)&gt;10),MID(S73,2,10000),IF(AND(Tabla15[[#This Row],[Código de actuación]]&lt;&gt;"",LEN(S73)&lt;38),"Ha introducido un número de actuación sin tipología asociada en la hoja RELACIÓN DE GASTOS",MID(S73,37,10000)))</f>
        <v/>
      </c>
      <c r="D73" s="120" t="str">
        <f>IF(OR(Tabla15[[#This Row],[Código de actuación]]="",Tabla15[[#This Row],[Tipología de coste]]=""),"",SUMIFS('RELACIÓN DE GASTOS'!$R$22:$R$164,'RELACIÓN DE GASTOS'!$G$22:$G$164,C73,'RELACIÓN DE GASTOS'!$E$22:$E$164,B73))</f>
        <v/>
      </c>
      <c r="E73" s="120" t="str" cm="1">
        <f t="array" ref="E73">IF(OR(Tabla15[[#This Row],[Código de actuación]]="",Tabla15[[#This Row],[Tipología de coste]]=""),"",IF(AND(C73='Actuaciones-gastos'!$A$24,ISERROR(SEARCH("P16", B73))=FALSE),SUM(_xlfn._xlws.FILTER('ACTUACIONES TIPO 16'!$I$19:$I$35,'ACTUACIONES TIPO 16'!$B$19:$B$35='TOTAL GASTOS'!B73,"")),(0.9*D73)))</f>
        <v/>
      </c>
      <c r="Q73" s="229" t="str">
        <f>'RELACIÓN DE GASTOS'!E79&amp;"("&amp;'RELACIÓN DE GASTOS'!G79</f>
        <v>(</v>
      </c>
    </row>
    <row r="74" spans="2:20" ht="59.25" customHeight="1">
      <c r="B74" s="219" t="str">
        <f t="shared" si="0"/>
        <v/>
      </c>
      <c r="C74" s="219" t="str">
        <f>IF(AND(Tabla15[[#This Row],[Código de actuación]]="Ha intoducido una tipología de gasto sin código de actuación asociado en la hoja de RELACIÓN DE GASTOS",LEN(S74)&gt;10),MID(S74,2,10000),IF(AND(Tabla15[[#This Row],[Código de actuación]]&lt;&gt;"",LEN(S74)&lt;38),"Ha introducido un número de actuación sin tipología asociada en la hoja RELACIÓN DE GASTOS",MID(S74,37,10000)))</f>
        <v/>
      </c>
      <c r="D74" s="120" t="str">
        <f>IF(OR(Tabla15[[#This Row],[Código de actuación]]="",Tabla15[[#This Row],[Tipología de coste]]=""),"",SUMIFS('RELACIÓN DE GASTOS'!$R$22:$R$164,'RELACIÓN DE GASTOS'!$G$22:$G$164,C74,'RELACIÓN DE GASTOS'!$E$22:$E$164,B74))</f>
        <v/>
      </c>
      <c r="E74" s="120" t="str" cm="1">
        <f t="array" ref="E74">IF(OR(Tabla15[[#This Row],[Código de actuación]]="",Tabla15[[#This Row],[Tipología de coste]]=""),"",IF(AND(C74='Actuaciones-gastos'!$A$24,ISERROR(SEARCH("P16", B74))=FALSE),SUM(_xlfn._xlws.FILTER('ACTUACIONES TIPO 16'!$I$19:$I$35,'ACTUACIONES TIPO 16'!$B$19:$B$35='TOTAL GASTOS'!B74,"")),(0.9*D74)))</f>
        <v/>
      </c>
      <c r="Q74" s="229" t="str">
        <f>'RELACIÓN DE GASTOS'!E80&amp;"("&amp;'RELACIÓN DE GASTOS'!G80</f>
        <v>(</v>
      </c>
    </row>
    <row r="75" spans="2:20" ht="59.25" customHeight="1">
      <c r="B75" s="219" t="str">
        <f t="shared" si="0"/>
        <v/>
      </c>
      <c r="C75" s="219" t="str">
        <f>IF(AND(Tabla15[[#This Row],[Código de actuación]]="Ha intoducido una tipología de gasto sin código de actuación asociado en la hoja de RELACIÓN DE GASTOS",LEN(S75)&gt;10),MID(S75,2,10000),IF(AND(Tabla15[[#This Row],[Código de actuación]]&lt;&gt;"",LEN(S75)&lt;38),"Ha introducido un número de actuación sin tipología asociada en la hoja RELACIÓN DE GASTOS",MID(S75,37,10000)))</f>
        <v/>
      </c>
      <c r="D75" s="120" t="str">
        <f>IF(OR(Tabla15[[#This Row],[Código de actuación]]="",Tabla15[[#This Row],[Tipología de coste]]=""),"",SUMIFS('RELACIÓN DE GASTOS'!$R$22:$R$164,'RELACIÓN DE GASTOS'!$G$22:$G$164,C75,'RELACIÓN DE GASTOS'!$E$22:$E$164,B75))</f>
        <v/>
      </c>
      <c r="E75" s="120" t="str" cm="1">
        <f t="array" ref="E75">IF(OR(Tabla15[[#This Row],[Código de actuación]]="",Tabla15[[#This Row],[Tipología de coste]]=""),"",IF(AND(C75='Actuaciones-gastos'!$A$24,ISERROR(SEARCH("P16", B75))=FALSE),SUM(_xlfn._xlws.FILTER('ACTUACIONES TIPO 16'!$I$19:$I$35,'ACTUACIONES TIPO 16'!$B$19:$B$35='TOTAL GASTOS'!B75,"")),(0.9*D75)))</f>
        <v/>
      </c>
      <c r="Q75" s="229" t="str">
        <f>'RELACIÓN DE GASTOS'!E81&amp;"("&amp;'RELACIÓN DE GASTOS'!G81</f>
        <v>(</v>
      </c>
    </row>
    <row r="76" spans="2:20" ht="59.25" customHeight="1">
      <c r="B76" s="219" t="str">
        <f t="shared" si="0"/>
        <v/>
      </c>
      <c r="C76" s="219" t="str">
        <f>IF(AND(Tabla15[[#This Row],[Código de actuación]]="Ha intoducido una tipología de gasto sin código de actuación asociado en la hoja de RELACIÓN DE GASTOS",LEN(S76)&gt;10),MID(S76,2,10000),IF(AND(Tabla15[[#This Row],[Código de actuación]]&lt;&gt;"",LEN(S76)&lt;38),"Ha introducido un número de actuación sin tipología asociada en la hoja RELACIÓN DE GASTOS",MID(S76,37,10000)))</f>
        <v/>
      </c>
      <c r="D76" s="120" t="str">
        <f>IF(OR(Tabla15[[#This Row],[Código de actuación]]="",Tabla15[[#This Row],[Tipología de coste]]=""),"",SUMIFS('RELACIÓN DE GASTOS'!$R$22:$R$164,'RELACIÓN DE GASTOS'!$G$22:$G$164,C76,'RELACIÓN DE GASTOS'!$E$22:$E$164,B76))</f>
        <v/>
      </c>
      <c r="E76" s="120" t="str" cm="1">
        <f t="array" ref="E76">IF(OR(Tabla15[[#This Row],[Código de actuación]]="",Tabla15[[#This Row],[Tipología de coste]]=""),"",IF(AND(C76='Actuaciones-gastos'!$A$24,ISERROR(SEARCH("P16", B76))=FALSE),SUM(_xlfn._xlws.FILTER('ACTUACIONES TIPO 16'!$I$19:$I$35,'ACTUACIONES TIPO 16'!$B$19:$B$35='TOTAL GASTOS'!B76,"")),(0.9*D76)))</f>
        <v/>
      </c>
      <c r="Q76" s="229" t="str">
        <f>'RELACIÓN DE GASTOS'!E82&amp;"("&amp;'RELACIÓN DE GASTOS'!G82</f>
        <v>(</v>
      </c>
    </row>
    <row r="77" spans="2:20" ht="59.25" customHeight="1">
      <c r="B77" s="219" t="str">
        <f t="shared" si="0"/>
        <v/>
      </c>
      <c r="C77" s="219" t="str">
        <f>IF(AND(Tabla15[[#This Row],[Código de actuación]]="Ha intoducido una tipología de gasto sin código de actuación asociado en la hoja de RELACIÓN DE GASTOS",LEN(S77)&gt;10),MID(S77,2,10000),IF(AND(Tabla15[[#This Row],[Código de actuación]]&lt;&gt;"",LEN(S77)&lt;38),"Ha introducido un número de actuación sin tipología asociada en la hoja RELACIÓN DE GASTOS",MID(S77,37,10000)))</f>
        <v/>
      </c>
      <c r="D77" s="120" t="str">
        <f>IF(OR(Tabla15[[#This Row],[Código de actuación]]="",Tabla15[[#This Row],[Tipología de coste]]=""),"",SUMIFS('RELACIÓN DE GASTOS'!$R$22:$R$164,'RELACIÓN DE GASTOS'!$G$22:$G$164,C77,'RELACIÓN DE GASTOS'!$E$22:$E$164,B77))</f>
        <v/>
      </c>
      <c r="E77" s="120" t="str" cm="1">
        <f t="array" ref="E77">IF(OR(Tabla15[[#This Row],[Código de actuación]]="",Tabla15[[#This Row],[Tipología de coste]]=""),"",IF(AND(C77='Actuaciones-gastos'!$A$24,ISERROR(SEARCH("P16", B77))=FALSE),SUM(_xlfn._xlws.FILTER('ACTUACIONES TIPO 16'!$I$19:$I$35,'ACTUACIONES TIPO 16'!$B$19:$B$35='TOTAL GASTOS'!B77,"")),(0.9*D77)))</f>
        <v/>
      </c>
      <c r="Q77" s="229" t="str">
        <f>'RELACIÓN DE GASTOS'!E83&amp;"("&amp;'RELACIÓN DE GASTOS'!G83</f>
        <v>(</v>
      </c>
    </row>
    <row r="78" spans="2:20" ht="59.25" customHeight="1">
      <c r="B78" s="219" t="str">
        <f t="shared" si="0"/>
        <v/>
      </c>
      <c r="C78" s="219" t="str">
        <f>IF(AND(Tabla15[[#This Row],[Código de actuación]]="Ha intoducido una tipología de gasto sin código de actuación asociado en la hoja de RELACIÓN DE GASTOS",LEN(S78)&gt;10),MID(S78,2,10000),IF(AND(Tabla15[[#This Row],[Código de actuación]]&lt;&gt;"",LEN(S78)&lt;38),"Ha introducido un número de actuación sin tipología asociada en la hoja RELACIÓN DE GASTOS",MID(S78,37,10000)))</f>
        <v/>
      </c>
      <c r="D78" s="120" t="str">
        <f>IF(OR(Tabla15[[#This Row],[Código de actuación]]="",Tabla15[[#This Row],[Tipología de coste]]=""),"",SUMIFS('RELACIÓN DE GASTOS'!$R$22:$R$164,'RELACIÓN DE GASTOS'!$G$22:$G$164,C78,'RELACIÓN DE GASTOS'!$E$22:$E$164,B78))</f>
        <v/>
      </c>
      <c r="E78" s="120" t="str" cm="1">
        <f t="array" ref="E78">IF(OR(Tabla15[[#This Row],[Código de actuación]]="",Tabla15[[#This Row],[Tipología de coste]]=""),"",IF(AND(C78='Actuaciones-gastos'!$A$24,ISERROR(SEARCH("P16", B78))=FALSE),SUM(_xlfn._xlws.FILTER('ACTUACIONES TIPO 16'!$I$19:$I$35,'ACTUACIONES TIPO 16'!$B$19:$B$35='TOTAL GASTOS'!B78,"")),(0.9*D78)))</f>
        <v/>
      </c>
      <c r="Q78" s="229" t="str">
        <f>'RELACIÓN DE GASTOS'!E84&amp;"("&amp;'RELACIÓN DE GASTOS'!G84</f>
        <v>(</v>
      </c>
    </row>
    <row r="79" spans="2:20" ht="59.25" customHeight="1">
      <c r="B79" s="219" t="str">
        <f t="shared" si="0"/>
        <v/>
      </c>
      <c r="C79" s="219" t="str">
        <f>IF(AND(Tabla15[[#This Row],[Código de actuación]]="Ha intoducido una tipología de gasto sin código de actuación asociado en la hoja de RELACIÓN DE GASTOS",LEN(S79)&gt;10),MID(S79,2,10000),IF(AND(Tabla15[[#This Row],[Código de actuación]]&lt;&gt;"",LEN(S79)&lt;38),"Ha introducido un número de actuación sin tipología asociada en la hoja RELACIÓN DE GASTOS",MID(S79,37,10000)))</f>
        <v/>
      </c>
      <c r="D79" s="120" t="str">
        <f>IF(OR(Tabla15[[#This Row],[Código de actuación]]="",Tabla15[[#This Row],[Tipología de coste]]=""),"",SUMIFS('RELACIÓN DE GASTOS'!$R$22:$R$164,'RELACIÓN DE GASTOS'!$G$22:$G$164,C79,'RELACIÓN DE GASTOS'!$E$22:$E$164,B79))</f>
        <v/>
      </c>
      <c r="E79" s="120" t="str" cm="1">
        <f t="array" ref="E79">IF(OR(Tabla15[[#This Row],[Código de actuación]]="",Tabla15[[#This Row],[Tipología de coste]]=""),"",IF(AND(C79='Actuaciones-gastos'!$A$24,ISERROR(SEARCH("P16", B79))=FALSE),SUM(_xlfn._xlws.FILTER('ACTUACIONES TIPO 16'!$I$19:$I$35,'ACTUACIONES TIPO 16'!$B$19:$B$35='TOTAL GASTOS'!B79,"")),(0.9*D79)))</f>
        <v/>
      </c>
      <c r="Q79" s="229" t="str">
        <f>'RELACIÓN DE GASTOS'!E85&amp;"("&amp;'RELACIÓN DE GASTOS'!G85</f>
        <v>(</v>
      </c>
    </row>
    <row r="80" spans="2:20" s="18" customFormat="1" ht="59.25" customHeight="1">
      <c r="B80" s="219" t="str">
        <f t="shared" si="0"/>
        <v/>
      </c>
      <c r="C80" s="219" t="str">
        <f>IF(AND(Tabla15[[#This Row],[Código de actuación]]="Ha intoducido una tipología de gasto sin código de actuación asociado en la hoja de RELACIÓN DE GASTOS",LEN(S80)&gt;10),MID(S80,2,10000),IF(AND(Tabla15[[#This Row],[Código de actuación]]&lt;&gt;"",LEN(S80)&lt;38),"Ha introducido un número de actuación sin tipología asociada en la hoja RELACIÓN DE GASTOS",MID(S80,37,10000)))</f>
        <v/>
      </c>
      <c r="D80" s="120" t="str">
        <f>IF(OR(Tabla15[[#This Row],[Código de actuación]]="",Tabla15[[#This Row],[Tipología de coste]]=""),"",SUMIFS('RELACIÓN DE GASTOS'!$R$22:$R$164,'RELACIÓN DE GASTOS'!$G$22:$G$164,C80,'RELACIÓN DE GASTOS'!$E$22:$E$164,B80))</f>
        <v/>
      </c>
      <c r="E80" s="120" t="str" cm="1">
        <f t="array" ref="E80">IF(OR(Tabla15[[#This Row],[Código de actuación]]="",Tabla15[[#This Row],[Tipología de coste]]=""),"",IF(AND(C80='Actuaciones-gastos'!$A$24,ISERROR(SEARCH("P16", B80))=FALSE),SUM(_xlfn._xlws.FILTER('ACTUACIONES TIPO 16'!$I$19:$I$35,'ACTUACIONES TIPO 16'!$B$19:$B$35='TOTAL GASTOS'!B80,"")),(0.9*D80)))</f>
        <v/>
      </c>
      <c r="K80" s="14"/>
      <c r="L80" s="14"/>
      <c r="N80" s="232"/>
      <c r="O80" s="232"/>
      <c r="P80" s="232"/>
      <c r="Q80" s="229" t="str">
        <f>'RELACIÓN DE GASTOS'!E86&amp;"("&amp;'RELACIÓN DE GASTOS'!G86</f>
        <v>(</v>
      </c>
      <c r="R80" s="208"/>
      <c r="S80" s="208"/>
      <c r="T80" s="208"/>
    </row>
    <row r="81" spans="2:20" ht="59.25" customHeight="1">
      <c r="B81" s="219" t="str">
        <f t="shared" si="0"/>
        <v/>
      </c>
      <c r="C81" s="219" t="str">
        <f>IF(AND(Tabla15[[#This Row],[Código de actuación]]="Ha intoducido una tipología de gasto sin código de actuación asociado en la hoja de RELACIÓN DE GASTOS",LEN(S81)&gt;10),MID(S81,2,10000),IF(AND(Tabla15[[#This Row],[Código de actuación]]&lt;&gt;"",LEN(S81)&lt;38),"Ha introducido un número de actuación sin tipología asociada en la hoja RELACIÓN DE GASTOS",MID(S81,37,10000)))</f>
        <v/>
      </c>
      <c r="D81" s="120" t="str">
        <f>IF(OR(Tabla15[[#This Row],[Código de actuación]]="",Tabla15[[#This Row],[Tipología de coste]]=""),"",SUMIFS('RELACIÓN DE GASTOS'!$R$22:$R$164,'RELACIÓN DE GASTOS'!$G$22:$G$164,C81,'RELACIÓN DE GASTOS'!$E$22:$E$164,B81))</f>
        <v/>
      </c>
      <c r="E81" s="120" t="str" cm="1">
        <f t="array" ref="E81">IF(OR(Tabla15[[#This Row],[Código de actuación]]="",Tabla15[[#This Row],[Tipología de coste]]=""),"",IF(AND(C81='Actuaciones-gastos'!$A$24,ISERROR(SEARCH("P16", B81))=FALSE),SUM(_xlfn._xlws.FILTER('ACTUACIONES TIPO 16'!$I$19:$I$35,'ACTUACIONES TIPO 16'!$B$19:$B$35='TOTAL GASTOS'!B81,"")),(0.9*D81)))</f>
        <v/>
      </c>
      <c r="K81" s="18"/>
      <c r="L81" s="18"/>
      <c r="Q81" s="229" t="str">
        <f>'RELACIÓN DE GASTOS'!E87&amp;"("&amp;'RELACIÓN DE GASTOS'!G87</f>
        <v>(</v>
      </c>
    </row>
    <row r="82" spans="2:20" ht="59.25" customHeight="1">
      <c r="B82" s="219" t="str">
        <f t="shared" ref="B82:B145" si="1">IF(AND(LEN(S82)&gt;5,ISERROR(SEARCH("PRTR",S82))=TRUE),"Ha intoducido una tipología de gasto sin código de actuación asociado en la hoja de RELACIÓN DE GASTOS",LEFT(S82,35))</f>
        <v/>
      </c>
      <c r="C82" s="219" t="str">
        <f>IF(AND(Tabla15[[#This Row],[Código de actuación]]="Ha intoducido una tipología de gasto sin código de actuación asociado en la hoja de RELACIÓN DE GASTOS",LEN(S82)&gt;10),MID(S82,2,10000),IF(AND(Tabla15[[#This Row],[Código de actuación]]&lt;&gt;"",LEN(S82)&lt;38),"Ha introducido un número de actuación sin tipología asociada en la hoja RELACIÓN DE GASTOS",MID(S82,37,10000)))</f>
        <v/>
      </c>
      <c r="D82" s="120" t="str">
        <f>IF(OR(Tabla15[[#This Row],[Código de actuación]]="",Tabla15[[#This Row],[Tipología de coste]]=""),"",SUMIFS('RELACIÓN DE GASTOS'!$R$22:$R$164,'RELACIÓN DE GASTOS'!$G$22:$G$164,C82,'RELACIÓN DE GASTOS'!$E$22:$E$164,B82))</f>
        <v/>
      </c>
      <c r="E82" s="120" t="str" cm="1">
        <f t="array" ref="E82">IF(OR(Tabla15[[#This Row],[Código de actuación]]="",Tabla15[[#This Row],[Tipología de coste]]=""),"",IF(AND(C82='Actuaciones-gastos'!$A$24,ISERROR(SEARCH("P16", B82))=FALSE),SUM(_xlfn._xlws.FILTER('ACTUACIONES TIPO 16'!$I$19:$I$35,'ACTUACIONES TIPO 16'!$B$19:$B$35='TOTAL GASTOS'!B82,"")),(0.9*D82)))</f>
        <v/>
      </c>
      <c r="Q82" s="229" t="str">
        <f>'RELACIÓN DE GASTOS'!E88&amp;"("&amp;'RELACIÓN DE GASTOS'!G88</f>
        <v>(</v>
      </c>
    </row>
    <row r="83" spans="2:20" ht="59.25" customHeight="1">
      <c r="B83" s="219" t="str">
        <f t="shared" si="1"/>
        <v/>
      </c>
      <c r="C83" s="219" t="str">
        <f>IF(AND(Tabla15[[#This Row],[Código de actuación]]="Ha intoducido una tipología de gasto sin código de actuación asociado en la hoja de RELACIÓN DE GASTOS",LEN(S83)&gt;10),MID(S83,2,10000),IF(AND(Tabla15[[#This Row],[Código de actuación]]&lt;&gt;"",LEN(S83)&lt;38),"Ha introducido un número de actuación sin tipología asociada en la hoja RELACIÓN DE GASTOS",MID(S83,37,10000)))</f>
        <v/>
      </c>
      <c r="D83" s="120" t="str">
        <f>IF(OR(Tabla15[[#This Row],[Código de actuación]]="",Tabla15[[#This Row],[Tipología de coste]]=""),"",SUMIFS('RELACIÓN DE GASTOS'!$R$22:$R$164,'RELACIÓN DE GASTOS'!$G$22:$G$164,C83,'RELACIÓN DE GASTOS'!$E$22:$E$164,B83))</f>
        <v/>
      </c>
      <c r="E83" s="120" t="str" cm="1">
        <f t="array" ref="E83">IF(OR(Tabla15[[#This Row],[Código de actuación]]="",Tabla15[[#This Row],[Tipología de coste]]=""),"",IF(AND(C83='Actuaciones-gastos'!$A$24,ISERROR(SEARCH("P16", B83))=FALSE),SUM(_xlfn._xlws.FILTER('ACTUACIONES TIPO 16'!$I$19:$I$35,'ACTUACIONES TIPO 16'!$B$19:$B$35='TOTAL GASTOS'!B83,"")),(0.9*D83)))</f>
        <v/>
      </c>
      <c r="Q83" s="229" t="str">
        <f>'RELACIÓN DE GASTOS'!E89&amp;"("&amp;'RELACIÓN DE GASTOS'!G89</f>
        <v>(</v>
      </c>
    </row>
    <row r="84" spans="2:20" ht="59.25" customHeight="1">
      <c r="B84" s="219" t="str">
        <f t="shared" si="1"/>
        <v/>
      </c>
      <c r="C84" s="219" t="str">
        <f>IF(AND(Tabla15[[#This Row],[Código de actuación]]="Ha intoducido una tipología de gasto sin código de actuación asociado en la hoja de RELACIÓN DE GASTOS",LEN(S84)&gt;10),MID(S84,2,10000),IF(AND(Tabla15[[#This Row],[Código de actuación]]&lt;&gt;"",LEN(S84)&lt;38),"Ha introducido un número de actuación sin tipología asociada en la hoja RELACIÓN DE GASTOS",MID(S84,37,10000)))</f>
        <v/>
      </c>
      <c r="D84" s="120" t="str">
        <f>IF(OR(Tabla15[[#This Row],[Código de actuación]]="",Tabla15[[#This Row],[Tipología de coste]]=""),"",SUMIFS('RELACIÓN DE GASTOS'!$R$22:$R$164,'RELACIÓN DE GASTOS'!$G$22:$G$164,C84,'RELACIÓN DE GASTOS'!$E$22:$E$164,B84))</f>
        <v/>
      </c>
      <c r="E84" s="120" t="str" cm="1">
        <f t="array" ref="E84">IF(OR(Tabla15[[#This Row],[Código de actuación]]="",Tabla15[[#This Row],[Tipología de coste]]=""),"",IF(AND(C84='Actuaciones-gastos'!$A$24,ISERROR(SEARCH("P16", B84))=FALSE),SUM(_xlfn._xlws.FILTER('ACTUACIONES TIPO 16'!$I$19:$I$35,'ACTUACIONES TIPO 16'!$B$19:$B$35='TOTAL GASTOS'!B84,"")),(0.9*D84)))</f>
        <v/>
      </c>
      <c r="Q84" s="229" t="str">
        <f>'RELACIÓN DE GASTOS'!E90&amp;"("&amp;'RELACIÓN DE GASTOS'!G90</f>
        <v>(</v>
      </c>
    </row>
    <row r="85" spans="2:20" ht="59.25" customHeight="1">
      <c r="B85" s="219" t="str">
        <f t="shared" si="1"/>
        <v/>
      </c>
      <c r="C85" s="219" t="str">
        <f>IF(AND(Tabla15[[#This Row],[Código de actuación]]="Ha intoducido una tipología de gasto sin código de actuación asociado en la hoja de RELACIÓN DE GASTOS",LEN(S85)&gt;10),MID(S85,2,10000),IF(AND(Tabla15[[#This Row],[Código de actuación]]&lt;&gt;"",LEN(S85)&lt;38),"Ha introducido un número de actuación sin tipología asociada en la hoja RELACIÓN DE GASTOS",MID(S85,37,10000)))</f>
        <v/>
      </c>
      <c r="D85" s="120" t="str">
        <f>IF(OR(Tabla15[[#This Row],[Código de actuación]]="",Tabla15[[#This Row],[Tipología de coste]]=""),"",SUMIFS('RELACIÓN DE GASTOS'!$R$22:$R$164,'RELACIÓN DE GASTOS'!$G$22:$G$164,C85,'RELACIÓN DE GASTOS'!$E$22:$E$164,B85))</f>
        <v/>
      </c>
      <c r="E85" s="120" t="str" cm="1">
        <f t="array" ref="E85">IF(OR(Tabla15[[#This Row],[Código de actuación]]="",Tabla15[[#This Row],[Tipología de coste]]=""),"",IF(AND(C85='Actuaciones-gastos'!$A$24,ISERROR(SEARCH("P16", B85))=FALSE),SUM(_xlfn._xlws.FILTER('ACTUACIONES TIPO 16'!$I$19:$I$35,'ACTUACIONES TIPO 16'!$B$19:$B$35='TOTAL GASTOS'!B85,"")),(0.9*D85)))</f>
        <v/>
      </c>
      <c r="Q85" s="229" t="str">
        <f>'RELACIÓN DE GASTOS'!E91&amp;"("&amp;'RELACIÓN DE GASTOS'!G91</f>
        <v>(</v>
      </c>
    </row>
    <row r="86" spans="2:20" ht="59.25" customHeight="1">
      <c r="B86" s="219" t="str">
        <f t="shared" si="1"/>
        <v/>
      </c>
      <c r="C86" s="219" t="str">
        <f>IF(AND(Tabla15[[#This Row],[Código de actuación]]="Ha intoducido una tipología de gasto sin código de actuación asociado en la hoja de RELACIÓN DE GASTOS",LEN(S86)&gt;10),MID(S86,2,10000),IF(AND(Tabla15[[#This Row],[Código de actuación]]&lt;&gt;"",LEN(S86)&lt;38),"Ha introducido un número de actuación sin tipología asociada en la hoja RELACIÓN DE GASTOS",MID(S86,37,10000)))</f>
        <v/>
      </c>
      <c r="D86" s="120" t="str">
        <f>IF(OR(Tabla15[[#This Row],[Código de actuación]]="",Tabla15[[#This Row],[Tipología de coste]]=""),"",SUMIFS('RELACIÓN DE GASTOS'!$R$22:$R$164,'RELACIÓN DE GASTOS'!$G$22:$G$164,C86,'RELACIÓN DE GASTOS'!$E$22:$E$164,B86))</f>
        <v/>
      </c>
      <c r="E86" s="120" t="str" cm="1">
        <f t="array" ref="E86">IF(OR(Tabla15[[#This Row],[Código de actuación]]="",Tabla15[[#This Row],[Tipología de coste]]=""),"",IF(AND(C86='Actuaciones-gastos'!$A$24,ISERROR(SEARCH("P16", B86))=FALSE),SUM(_xlfn._xlws.FILTER('ACTUACIONES TIPO 16'!$I$19:$I$35,'ACTUACIONES TIPO 16'!$B$19:$B$35='TOTAL GASTOS'!B86,"")),(0.9*D86)))</f>
        <v/>
      </c>
      <c r="Q86" s="229" t="str">
        <f>'RELACIÓN DE GASTOS'!E92&amp;"("&amp;'RELACIÓN DE GASTOS'!G92</f>
        <v>(</v>
      </c>
    </row>
    <row r="87" spans="2:20" ht="59.25" customHeight="1">
      <c r="B87" s="219" t="str">
        <f t="shared" si="1"/>
        <v/>
      </c>
      <c r="C87" s="219" t="str">
        <f>IF(AND(Tabla15[[#This Row],[Código de actuación]]="Ha intoducido una tipología de gasto sin código de actuación asociado en la hoja de RELACIÓN DE GASTOS",LEN(S87)&gt;10),MID(S87,2,10000),IF(AND(Tabla15[[#This Row],[Código de actuación]]&lt;&gt;"",LEN(S87)&lt;38),"Ha introducido un número de actuación sin tipología asociada en la hoja RELACIÓN DE GASTOS",MID(S87,37,10000)))</f>
        <v/>
      </c>
      <c r="D87" s="120" t="str">
        <f>IF(OR(Tabla15[[#This Row],[Código de actuación]]="",Tabla15[[#This Row],[Tipología de coste]]=""),"",SUMIFS('RELACIÓN DE GASTOS'!$R$22:$R$164,'RELACIÓN DE GASTOS'!$G$22:$G$164,C87,'RELACIÓN DE GASTOS'!$E$22:$E$164,B87))</f>
        <v/>
      </c>
      <c r="E87" s="120" t="str" cm="1">
        <f t="array" ref="E87">IF(OR(Tabla15[[#This Row],[Código de actuación]]="",Tabla15[[#This Row],[Tipología de coste]]=""),"",IF(AND(C87='Actuaciones-gastos'!$A$24,ISERROR(SEARCH("P16", B87))=FALSE),SUM(_xlfn._xlws.FILTER('ACTUACIONES TIPO 16'!$I$19:$I$35,'ACTUACIONES TIPO 16'!$B$19:$B$35='TOTAL GASTOS'!B87,"")),(0.9*D87)))</f>
        <v/>
      </c>
      <c r="Q87" s="229" t="str">
        <f>'RELACIÓN DE GASTOS'!E93&amp;"("&amp;'RELACIÓN DE GASTOS'!G93</f>
        <v>(</v>
      </c>
    </row>
    <row r="88" spans="2:20" ht="59.25" customHeight="1">
      <c r="B88" s="219" t="str">
        <f t="shared" si="1"/>
        <v/>
      </c>
      <c r="C88" s="219" t="str">
        <f>IF(AND(Tabla15[[#This Row],[Código de actuación]]="Ha intoducido una tipología de gasto sin código de actuación asociado en la hoja de RELACIÓN DE GASTOS",LEN(S88)&gt;10),MID(S88,2,10000),IF(AND(Tabla15[[#This Row],[Código de actuación]]&lt;&gt;"",LEN(S88)&lt;38),"Ha introducido un número de actuación sin tipología asociada en la hoja RELACIÓN DE GASTOS",MID(S88,37,10000)))</f>
        <v/>
      </c>
      <c r="D88" s="120" t="str">
        <f>IF(OR(Tabla15[[#This Row],[Código de actuación]]="",Tabla15[[#This Row],[Tipología de coste]]=""),"",SUMIFS('RELACIÓN DE GASTOS'!$R$22:$R$164,'RELACIÓN DE GASTOS'!$G$22:$G$164,C88,'RELACIÓN DE GASTOS'!$E$22:$E$164,B88))</f>
        <v/>
      </c>
      <c r="E88" s="120" t="str" cm="1">
        <f t="array" ref="E88">IF(OR(Tabla15[[#This Row],[Código de actuación]]="",Tabla15[[#This Row],[Tipología de coste]]=""),"",IF(AND(C88='Actuaciones-gastos'!$A$24,ISERROR(SEARCH("P16", B88))=FALSE),SUM(_xlfn._xlws.FILTER('ACTUACIONES TIPO 16'!$I$19:$I$35,'ACTUACIONES TIPO 16'!$B$19:$B$35='TOTAL GASTOS'!B88,"")),(0.9*D88)))</f>
        <v/>
      </c>
      <c r="Q88" s="229" t="str">
        <f>'RELACIÓN DE GASTOS'!E94&amp;"("&amp;'RELACIÓN DE GASTOS'!G94</f>
        <v>(</v>
      </c>
    </row>
    <row r="89" spans="2:20" s="18" customFormat="1" ht="59.25" customHeight="1">
      <c r="B89" s="219" t="str">
        <f t="shared" si="1"/>
        <v/>
      </c>
      <c r="C89" s="219" t="str">
        <f>IF(AND(Tabla15[[#This Row],[Código de actuación]]="Ha intoducido una tipología de gasto sin código de actuación asociado en la hoja de RELACIÓN DE GASTOS",LEN(S89)&gt;10),MID(S89,2,10000),IF(AND(Tabla15[[#This Row],[Código de actuación]]&lt;&gt;"",LEN(S89)&lt;38),"Ha introducido un número de actuación sin tipología asociada en la hoja RELACIÓN DE GASTOS",MID(S89,37,10000)))</f>
        <v/>
      </c>
      <c r="D89" s="120" t="str">
        <f>IF(OR(Tabla15[[#This Row],[Código de actuación]]="",Tabla15[[#This Row],[Tipología de coste]]=""),"",SUMIFS('RELACIÓN DE GASTOS'!$R$22:$R$164,'RELACIÓN DE GASTOS'!$G$22:$G$164,C89,'RELACIÓN DE GASTOS'!$E$22:$E$164,B89))</f>
        <v/>
      </c>
      <c r="E89" s="120" t="str" cm="1">
        <f t="array" ref="E89">IF(OR(Tabla15[[#This Row],[Código de actuación]]="",Tabla15[[#This Row],[Tipología de coste]]=""),"",IF(AND(C89='Actuaciones-gastos'!$A$24,ISERROR(SEARCH("P16", B89))=FALSE),SUM(_xlfn._xlws.FILTER('ACTUACIONES TIPO 16'!$I$19:$I$35,'ACTUACIONES TIPO 16'!$B$19:$B$35='TOTAL GASTOS'!B89,"")),(0.9*D89)))</f>
        <v/>
      </c>
      <c r="K89" s="14"/>
      <c r="L89" s="14"/>
      <c r="N89" s="232"/>
      <c r="O89" s="232"/>
      <c r="P89" s="232"/>
      <c r="Q89" s="229" t="str">
        <f>'RELACIÓN DE GASTOS'!E95&amp;"("&amp;'RELACIÓN DE GASTOS'!G95</f>
        <v>(</v>
      </c>
      <c r="R89" s="208"/>
      <c r="S89" s="208"/>
      <c r="T89" s="208"/>
    </row>
    <row r="90" spans="2:20" ht="59.25" customHeight="1">
      <c r="B90" s="219" t="str">
        <f t="shared" si="1"/>
        <v/>
      </c>
      <c r="C90" s="219" t="str">
        <f>IF(AND(Tabla15[[#This Row],[Código de actuación]]="Ha intoducido una tipología de gasto sin código de actuación asociado en la hoja de RELACIÓN DE GASTOS",LEN(S90)&gt;10),MID(S90,2,10000),IF(AND(Tabla15[[#This Row],[Código de actuación]]&lt;&gt;"",LEN(S90)&lt;38),"Ha introducido un número de actuación sin tipología asociada en la hoja RELACIÓN DE GASTOS",MID(S90,37,10000)))</f>
        <v/>
      </c>
      <c r="D90" s="120" t="str">
        <f>IF(OR(Tabla15[[#This Row],[Código de actuación]]="",Tabla15[[#This Row],[Tipología de coste]]=""),"",SUMIFS('RELACIÓN DE GASTOS'!$R$22:$R$164,'RELACIÓN DE GASTOS'!$G$22:$G$164,C90,'RELACIÓN DE GASTOS'!$E$22:$E$164,B90))</f>
        <v/>
      </c>
      <c r="E90" s="120" t="str" cm="1">
        <f t="array" ref="E90">IF(OR(Tabla15[[#This Row],[Código de actuación]]="",Tabla15[[#This Row],[Tipología de coste]]=""),"",IF(AND(C90='Actuaciones-gastos'!$A$24,ISERROR(SEARCH("P16", B90))=FALSE),SUM(_xlfn._xlws.FILTER('ACTUACIONES TIPO 16'!$I$19:$I$35,'ACTUACIONES TIPO 16'!$B$19:$B$35='TOTAL GASTOS'!B90,"")),(0.9*D90)))</f>
        <v/>
      </c>
      <c r="K90" s="18"/>
      <c r="L90" s="18"/>
      <c r="Q90" s="229" t="str">
        <f>'RELACIÓN DE GASTOS'!E96&amp;"("&amp;'RELACIÓN DE GASTOS'!G96</f>
        <v>(</v>
      </c>
    </row>
    <row r="91" spans="2:20" ht="59.25" customHeight="1">
      <c r="B91" s="219" t="str">
        <f t="shared" si="1"/>
        <v/>
      </c>
      <c r="C91" s="219" t="str">
        <f>IF(AND(Tabla15[[#This Row],[Código de actuación]]="Ha intoducido una tipología de gasto sin código de actuación asociado en la hoja de RELACIÓN DE GASTOS",LEN(S91)&gt;10),MID(S91,2,10000),IF(AND(Tabla15[[#This Row],[Código de actuación]]&lt;&gt;"",LEN(S91)&lt;38),"Ha introducido un número de actuación sin tipología asociada en la hoja RELACIÓN DE GASTOS",MID(S91,37,10000)))</f>
        <v/>
      </c>
      <c r="D91" s="120" t="str">
        <f>IF(OR(Tabla15[[#This Row],[Código de actuación]]="",Tabla15[[#This Row],[Tipología de coste]]=""),"",SUMIFS('RELACIÓN DE GASTOS'!$R$22:$R$164,'RELACIÓN DE GASTOS'!$G$22:$G$164,C91,'RELACIÓN DE GASTOS'!$E$22:$E$164,B91))</f>
        <v/>
      </c>
      <c r="E91" s="120" t="str" cm="1">
        <f t="array" ref="E91">IF(OR(Tabla15[[#This Row],[Código de actuación]]="",Tabla15[[#This Row],[Tipología de coste]]=""),"",IF(AND(C91='Actuaciones-gastos'!$A$24,ISERROR(SEARCH("P16", B91))=FALSE),SUM(_xlfn._xlws.FILTER('ACTUACIONES TIPO 16'!$I$19:$I$35,'ACTUACIONES TIPO 16'!$B$19:$B$35='TOTAL GASTOS'!B91,"")),(0.9*D91)))</f>
        <v/>
      </c>
      <c r="Q91" s="229" t="str">
        <f>'RELACIÓN DE GASTOS'!E97&amp;"("&amp;'RELACIÓN DE GASTOS'!G97</f>
        <v>(</v>
      </c>
    </row>
    <row r="92" spans="2:20" ht="59.25" customHeight="1">
      <c r="B92" s="219" t="str">
        <f t="shared" si="1"/>
        <v/>
      </c>
      <c r="C92" s="219" t="str">
        <f>IF(AND(Tabla15[[#This Row],[Código de actuación]]="Ha intoducido una tipología de gasto sin código de actuación asociado en la hoja de RELACIÓN DE GASTOS",LEN(S92)&gt;10),MID(S92,2,10000),IF(AND(Tabla15[[#This Row],[Código de actuación]]&lt;&gt;"",LEN(S92)&lt;38),"Ha introducido un número de actuación sin tipología asociada en la hoja RELACIÓN DE GASTOS",MID(S92,37,10000)))</f>
        <v/>
      </c>
      <c r="D92" s="120" t="str">
        <f>IF(OR(Tabla15[[#This Row],[Código de actuación]]="",Tabla15[[#This Row],[Tipología de coste]]=""),"",SUMIFS('RELACIÓN DE GASTOS'!$R$22:$R$164,'RELACIÓN DE GASTOS'!$G$22:$G$164,C92,'RELACIÓN DE GASTOS'!$E$22:$E$164,B92))</f>
        <v/>
      </c>
      <c r="E92" s="120" t="str" cm="1">
        <f t="array" ref="E92">IF(OR(Tabla15[[#This Row],[Código de actuación]]="",Tabla15[[#This Row],[Tipología de coste]]=""),"",IF(AND(C92='Actuaciones-gastos'!$A$24,ISERROR(SEARCH("P16", B92))=FALSE),SUM(_xlfn._xlws.FILTER('ACTUACIONES TIPO 16'!$I$19:$I$35,'ACTUACIONES TIPO 16'!$B$19:$B$35='TOTAL GASTOS'!B92,"")),(0.9*D92)))</f>
        <v/>
      </c>
      <c r="Q92" s="229" t="str">
        <f>'RELACIÓN DE GASTOS'!E98&amp;"("&amp;'RELACIÓN DE GASTOS'!G98</f>
        <v>(</v>
      </c>
    </row>
    <row r="93" spans="2:20" ht="59.25" customHeight="1">
      <c r="B93" s="219" t="str">
        <f t="shared" si="1"/>
        <v/>
      </c>
      <c r="C93" s="219" t="str">
        <f>IF(AND(Tabla15[[#This Row],[Código de actuación]]="Ha intoducido una tipología de gasto sin código de actuación asociado en la hoja de RELACIÓN DE GASTOS",LEN(S93)&gt;10),MID(S93,2,10000),IF(AND(Tabla15[[#This Row],[Código de actuación]]&lt;&gt;"",LEN(S93)&lt;38),"Ha introducido un número de actuación sin tipología asociada en la hoja RELACIÓN DE GASTOS",MID(S93,37,10000)))</f>
        <v/>
      </c>
      <c r="D93" s="120" t="str">
        <f>IF(OR(Tabla15[[#This Row],[Código de actuación]]="",Tabla15[[#This Row],[Tipología de coste]]=""),"",SUMIFS('RELACIÓN DE GASTOS'!$R$22:$R$164,'RELACIÓN DE GASTOS'!$G$22:$G$164,C93,'RELACIÓN DE GASTOS'!$E$22:$E$164,B93))</f>
        <v/>
      </c>
      <c r="E93" s="120" t="str" cm="1">
        <f t="array" ref="E93">IF(OR(Tabla15[[#This Row],[Código de actuación]]="",Tabla15[[#This Row],[Tipología de coste]]=""),"",IF(AND(C93='Actuaciones-gastos'!$A$24,ISERROR(SEARCH("P16", B93))=FALSE),SUM(_xlfn._xlws.FILTER('ACTUACIONES TIPO 16'!$I$19:$I$35,'ACTUACIONES TIPO 16'!$B$19:$B$35='TOTAL GASTOS'!B93,"")),(0.9*D93)))</f>
        <v/>
      </c>
      <c r="Q93" s="229" t="str">
        <f>'RELACIÓN DE GASTOS'!E99&amp;"("&amp;'RELACIÓN DE GASTOS'!G99</f>
        <v>(</v>
      </c>
    </row>
    <row r="94" spans="2:20" ht="59.25" customHeight="1">
      <c r="B94" s="219" t="str">
        <f t="shared" si="1"/>
        <v/>
      </c>
      <c r="C94" s="219" t="str">
        <f>IF(AND(Tabla15[[#This Row],[Código de actuación]]="Ha intoducido una tipología de gasto sin código de actuación asociado en la hoja de RELACIÓN DE GASTOS",LEN(S94)&gt;10),MID(S94,2,10000),IF(AND(Tabla15[[#This Row],[Código de actuación]]&lt;&gt;"",LEN(S94)&lt;38),"Ha introducido un número de actuación sin tipología asociada en la hoja RELACIÓN DE GASTOS",MID(S94,37,10000)))</f>
        <v/>
      </c>
      <c r="D94" s="120" t="str">
        <f>IF(OR(Tabla15[[#This Row],[Código de actuación]]="",Tabla15[[#This Row],[Tipología de coste]]=""),"",SUMIFS('RELACIÓN DE GASTOS'!$R$22:$R$164,'RELACIÓN DE GASTOS'!$G$22:$G$164,C94,'RELACIÓN DE GASTOS'!$E$22:$E$164,B94))</f>
        <v/>
      </c>
      <c r="E94" s="120" t="str" cm="1">
        <f t="array" ref="E94">IF(OR(Tabla15[[#This Row],[Código de actuación]]="",Tabla15[[#This Row],[Tipología de coste]]=""),"",IF(AND(C94='Actuaciones-gastos'!$A$24,ISERROR(SEARCH("P16", B94))=FALSE),SUM(_xlfn._xlws.FILTER('ACTUACIONES TIPO 16'!$I$19:$I$35,'ACTUACIONES TIPO 16'!$B$19:$B$35='TOTAL GASTOS'!B94,"")),(0.9*D94)))</f>
        <v/>
      </c>
      <c r="Q94" s="229" t="str">
        <f>'RELACIÓN DE GASTOS'!E100&amp;"("&amp;'RELACIÓN DE GASTOS'!G100</f>
        <v>(</v>
      </c>
    </row>
    <row r="95" spans="2:20" ht="59.25" customHeight="1">
      <c r="B95" s="219" t="str">
        <f t="shared" si="1"/>
        <v/>
      </c>
      <c r="C95" s="219" t="str">
        <f>IF(AND(Tabla15[[#This Row],[Código de actuación]]="Ha intoducido una tipología de gasto sin código de actuación asociado en la hoja de RELACIÓN DE GASTOS",LEN(S95)&gt;10),MID(S95,2,10000),IF(AND(Tabla15[[#This Row],[Código de actuación]]&lt;&gt;"",LEN(S95)&lt;38),"Ha introducido un número de actuación sin tipología asociada en la hoja RELACIÓN DE GASTOS",MID(S95,37,10000)))</f>
        <v/>
      </c>
      <c r="D95" s="120" t="str">
        <f>IF(OR(Tabla15[[#This Row],[Código de actuación]]="",Tabla15[[#This Row],[Tipología de coste]]=""),"",SUMIFS('RELACIÓN DE GASTOS'!$R$22:$R$164,'RELACIÓN DE GASTOS'!$G$22:$G$164,C95,'RELACIÓN DE GASTOS'!$E$22:$E$164,B95))</f>
        <v/>
      </c>
      <c r="E95" s="120" t="str" cm="1">
        <f t="array" ref="E95">IF(OR(Tabla15[[#This Row],[Código de actuación]]="",Tabla15[[#This Row],[Tipología de coste]]=""),"",IF(AND(C95='Actuaciones-gastos'!$A$24,ISERROR(SEARCH("P16", B95))=FALSE),SUM(_xlfn._xlws.FILTER('ACTUACIONES TIPO 16'!$I$19:$I$35,'ACTUACIONES TIPO 16'!$B$19:$B$35='TOTAL GASTOS'!B95,"")),(0.9*D95)))</f>
        <v/>
      </c>
      <c r="Q95" s="229" t="str">
        <f>'RELACIÓN DE GASTOS'!E101&amp;"("&amp;'RELACIÓN DE GASTOS'!G101</f>
        <v>(</v>
      </c>
    </row>
    <row r="96" spans="2:20" ht="59.25" customHeight="1">
      <c r="B96" s="219" t="str">
        <f t="shared" si="1"/>
        <v/>
      </c>
      <c r="C96" s="219" t="str">
        <f>IF(AND(Tabla15[[#This Row],[Código de actuación]]="Ha intoducido una tipología de gasto sin código de actuación asociado en la hoja de RELACIÓN DE GASTOS",LEN(S96)&gt;10),MID(S96,2,10000),IF(AND(Tabla15[[#This Row],[Código de actuación]]&lt;&gt;"",LEN(S96)&lt;38),"Ha introducido un número de actuación sin tipología asociada en la hoja RELACIÓN DE GASTOS",MID(S96,37,10000)))</f>
        <v/>
      </c>
      <c r="D96" s="120" t="str">
        <f>IF(OR(Tabla15[[#This Row],[Código de actuación]]="",Tabla15[[#This Row],[Tipología de coste]]=""),"",SUMIFS('RELACIÓN DE GASTOS'!$R$22:$R$164,'RELACIÓN DE GASTOS'!$G$22:$G$164,C96,'RELACIÓN DE GASTOS'!$E$22:$E$164,B96))</f>
        <v/>
      </c>
      <c r="E96" s="120" t="str" cm="1">
        <f t="array" ref="E96">IF(OR(Tabla15[[#This Row],[Código de actuación]]="",Tabla15[[#This Row],[Tipología de coste]]=""),"",IF(AND(C96='Actuaciones-gastos'!$A$24,ISERROR(SEARCH("P16", B96))=FALSE),SUM(_xlfn._xlws.FILTER('ACTUACIONES TIPO 16'!$I$19:$I$35,'ACTUACIONES TIPO 16'!$B$19:$B$35='TOTAL GASTOS'!B96,"")),(0.9*D96)))</f>
        <v/>
      </c>
      <c r="Q96" s="229" t="str">
        <f>'RELACIÓN DE GASTOS'!E102&amp;"("&amp;'RELACIÓN DE GASTOS'!G102</f>
        <v>(</v>
      </c>
    </row>
    <row r="97" spans="2:20" ht="59.25" customHeight="1">
      <c r="B97" s="219" t="str">
        <f t="shared" si="1"/>
        <v/>
      </c>
      <c r="C97" s="219" t="str">
        <f>IF(AND(Tabla15[[#This Row],[Código de actuación]]="Ha intoducido una tipología de gasto sin código de actuación asociado en la hoja de RELACIÓN DE GASTOS",LEN(S97)&gt;10),MID(S97,2,10000),IF(AND(Tabla15[[#This Row],[Código de actuación]]&lt;&gt;"",LEN(S97)&lt;38),"Ha introducido un número de actuación sin tipología asociada en la hoja RELACIÓN DE GASTOS",MID(S97,37,10000)))</f>
        <v/>
      </c>
      <c r="D97" s="120" t="str">
        <f>IF(OR(Tabla15[[#This Row],[Código de actuación]]="",Tabla15[[#This Row],[Tipología de coste]]=""),"",SUMIFS('RELACIÓN DE GASTOS'!$R$22:$R$164,'RELACIÓN DE GASTOS'!$G$22:$G$164,C97,'RELACIÓN DE GASTOS'!$E$22:$E$164,B97))</f>
        <v/>
      </c>
      <c r="E97" s="120" t="str" cm="1">
        <f t="array" ref="E97">IF(OR(Tabla15[[#This Row],[Código de actuación]]="",Tabla15[[#This Row],[Tipología de coste]]=""),"",IF(AND(C97='Actuaciones-gastos'!$A$24,ISERROR(SEARCH("P16", B97))=FALSE),SUM(_xlfn._xlws.FILTER('ACTUACIONES TIPO 16'!$I$19:$I$35,'ACTUACIONES TIPO 16'!$B$19:$B$35='TOTAL GASTOS'!B97,"")),(0.9*D97)))</f>
        <v/>
      </c>
      <c r="Q97" s="229" t="str">
        <f>'RELACIÓN DE GASTOS'!E103&amp;"("&amp;'RELACIÓN DE GASTOS'!G103</f>
        <v>(</v>
      </c>
    </row>
    <row r="98" spans="2:20" s="18" customFormat="1" ht="59.25" customHeight="1">
      <c r="B98" s="219" t="str">
        <f t="shared" si="1"/>
        <v/>
      </c>
      <c r="C98" s="219" t="str">
        <f>IF(AND(Tabla15[[#This Row],[Código de actuación]]="Ha intoducido una tipología de gasto sin código de actuación asociado en la hoja de RELACIÓN DE GASTOS",LEN(S98)&gt;10),MID(S98,2,10000),IF(AND(Tabla15[[#This Row],[Código de actuación]]&lt;&gt;"",LEN(S98)&lt;38),"Ha introducido un número de actuación sin tipología asociada en la hoja RELACIÓN DE GASTOS",MID(S98,37,10000)))</f>
        <v/>
      </c>
      <c r="D98" s="120" t="str">
        <f>IF(OR(Tabla15[[#This Row],[Código de actuación]]="",Tabla15[[#This Row],[Tipología de coste]]=""),"",SUMIFS('RELACIÓN DE GASTOS'!$R$22:$R$164,'RELACIÓN DE GASTOS'!$G$22:$G$164,C98,'RELACIÓN DE GASTOS'!$E$22:$E$164,B98))</f>
        <v/>
      </c>
      <c r="E98" s="120" t="str" cm="1">
        <f t="array" ref="E98">IF(OR(Tabla15[[#This Row],[Código de actuación]]="",Tabla15[[#This Row],[Tipología de coste]]=""),"",IF(AND(C98='Actuaciones-gastos'!$A$24,ISERROR(SEARCH("P16", B98))=FALSE),SUM(_xlfn._xlws.FILTER('ACTUACIONES TIPO 16'!$I$19:$I$35,'ACTUACIONES TIPO 16'!$B$19:$B$35='TOTAL GASTOS'!B98,"")),(0.9*D98)))</f>
        <v/>
      </c>
      <c r="K98" s="14"/>
      <c r="L98" s="14"/>
      <c r="N98" s="232"/>
      <c r="O98" s="232"/>
      <c r="P98" s="232"/>
      <c r="Q98" s="229" t="str">
        <f>'RELACIÓN DE GASTOS'!E104&amp;"("&amp;'RELACIÓN DE GASTOS'!G104</f>
        <v>(</v>
      </c>
      <c r="R98" s="208"/>
      <c r="S98" s="208"/>
      <c r="T98" s="208"/>
    </row>
    <row r="99" spans="2:20" ht="59.25" customHeight="1">
      <c r="B99" s="219" t="str">
        <f t="shared" si="1"/>
        <v/>
      </c>
      <c r="C99" s="219" t="str">
        <f>IF(AND(Tabla15[[#This Row],[Código de actuación]]="Ha intoducido una tipología de gasto sin código de actuación asociado en la hoja de RELACIÓN DE GASTOS",LEN(S99)&gt;10),MID(S99,2,10000),IF(AND(Tabla15[[#This Row],[Código de actuación]]&lt;&gt;"",LEN(S99)&lt;38),"Ha introducido un número de actuación sin tipología asociada en la hoja RELACIÓN DE GASTOS",MID(S99,37,10000)))</f>
        <v/>
      </c>
      <c r="D99" s="120" t="str">
        <f>IF(OR(Tabla15[[#This Row],[Código de actuación]]="",Tabla15[[#This Row],[Tipología de coste]]=""),"",SUMIFS('RELACIÓN DE GASTOS'!$R$22:$R$164,'RELACIÓN DE GASTOS'!$G$22:$G$164,C99,'RELACIÓN DE GASTOS'!$E$22:$E$164,B99))</f>
        <v/>
      </c>
      <c r="E99" s="120" t="str" cm="1">
        <f t="array" ref="E99">IF(OR(Tabla15[[#This Row],[Código de actuación]]="",Tabla15[[#This Row],[Tipología de coste]]=""),"",IF(AND(C99='Actuaciones-gastos'!$A$24,ISERROR(SEARCH("P16", B99))=FALSE),SUM(_xlfn._xlws.FILTER('ACTUACIONES TIPO 16'!$I$19:$I$35,'ACTUACIONES TIPO 16'!$B$19:$B$35='TOTAL GASTOS'!B99,"")),(0.9*D99)))</f>
        <v/>
      </c>
      <c r="K99" s="18"/>
      <c r="L99" s="18"/>
      <c r="Q99" s="229" t="str">
        <f>'RELACIÓN DE GASTOS'!E105&amp;"("&amp;'RELACIÓN DE GASTOS'!G105</f>
        <v>(</v>
      </c>
    </row>
    <row r="100" spans="2:20" ht="59.25" customHeight="1">
      <c r="B100" s="219" t="str">
        <f t="shared" si="1"/>
        <v/>
      </c>
      <c r="C100" s="219" t="str">
        <f>IF(AND(Tabla15[[#This Row],[Código de actuación]]="Ha intoducido una tipología de gasto sin código de actuación asociado en la hoja de RELACIÓN DE GASTOS",LEN(S100)&gt;10),MID(S100,2,10000),IF(AND(Tabla15[[#This Row],[Código de actuación]]&lt;&gt;"",LEN(S100)&lt;38),"Ha introducido un número de actuación sin tipología asociada en la hoja RELACIÓN DE GASTOS",MID(S100,37,10000)))</f>
        <v/>
      </c>
      <c r="D100" s="120" t="str">
        <f>IF(OR(Tabla15[[#This Row],[Código de actuación]]="",Tabla15[[#This Row],[Tipología de coste]]=""),"",SUMIFS('RELACIÓN DE GASTOS'!$R$22:$R$164,'RELACIÓN DE GASTOS'!$G$22:$G$164,C100,'RELACIÓN DE GASTOS'!$E$22:$E$164,B100))</f>
        <v/>
      </c>
      <c r="E100" s="120" t="str" cm="1">
        <f t="array" ref="E100">IF(OR(Tabla15[[#This Row],[Código de actuación]]="",Tabla15[[#This Row],[Tipología de coste]]=""),"",IF(AND(C100='Actuaciones-gastos'!$A$24,ISERROR(SEARCH("P16", B100))=FALSE),SUM(_xlfn._xlws.FILTER('ACTUACIONES TIPO 16'!$I$19:$I$35,'ACTUACIONES TIPO 16'!$B$19:$B$35='TOTAL GASTOS'!B100,"")),(0.9*D100)))</f>
        <v/>
      </c>
      <c r="Q100" s="229" t="str">
        <f>'RELACIÓN DE GASTOS'!E106&amp;"("&amp;'RELACIÓN DE GASTOS'!G106</f>
        <v>(</v>
      </c>
    </row>
    <row r="101" spans="2:20" ht="59.25" customHeight="1">
      <c r="B101" s="219" t="str">
        <f t="shared" si="1"/>
        <v/>
      </c>
      <c r="C101" s="219" t="str">
        <f>IF(AND(Tabla15[[#This Row],[Código de actuación]]="Ha intoducido una tipología de gasto sin código de actuación asociado en la hoja de RELACIÓN DE GASTOS",LEN(S101)&gt;10),MID(S101,2,10000),IF(AND(Tabla15[[#This Row],[Código de actuación]]&lt;&gt;"",LEN(S101)&lt;38),"Ha introducido un número de actuación sin tipología asociada en la hoja RELACIÓN DE GASTOS",MID(S101,37,10000)))</f>
        <v/>
      </c>
      <c r="D101" s="120" t="str">
        <f>IF(OR(Tabla15[[#This Row],[Código de actuación]]="",Tabla15[[#This Row],[Tipología de coste]]=""),"",SUMIFS('RELACIÓN DE GASTOS'!$R$22:$R$164,'RELACIÓN DE GASTOS'!$G$22:$G$164,C101,'RELACIÓN DE GASTOS'!$E$22:$E$164,B101))</f>
        <v/>
      </c>
      <c r="E101" s="120" t="str" cm="1">
        <f t="array" ref="E101">IF(OR(Tabla15[[#This Row],[Código de actuación]]="",Tabla15[[#This Row],[Tipología de coste]]=""),"",IF(AND(C101='Actuaciones-gastos'!$A$24,ISERROR(SEARCH("P16", B101))=FALSE),SUM(_xlfn._xlws.FILTER('ACTUACIONES TIPO 16'!$I$19:$I$35,'ACTUACIONES TIPO 16'!$B$19:$B$35='TOTAL GASTOS'!B101,"")),(0.9*D101)))</f>
        <v/>
      </c>
      <c r="Q101" s="229" t="str">
        <f>'RELACIÓN DE GASTOS'!E107&amp;"("&amp;'RELACIÓN DE GASTOS'!G107</f>
        <v>(</v>
      </c>
    </row>
    <row r="102" spans="2:20" ht="59.25" customHeight="1">
      <c r="B102" s="219" t="str">
        <f t="shared" si="1"/>
        <v/>
      </c>
      <c r="C102" s="219" t="str">
        <f>IF(AND(Tabla15[[#This Row],[Código de actuación]]="Ha intoducido una tipología de gasto sin código de actuación asociado en la hoja de RELACIÓN DE GASTOS",LEN(S102)&gt;10),MID(S102,2,10000),IF(AND(Tabla15[[#This Row],[Código de actuación]]&lt;&gt;"",LEN(S102)&lt;38),"Ha introducido un número de actuación sin tipología asociada en la hoja RELACIÓN DE GASTOS",MID(S102,37,10000)))</f>
        <v/>
      </c>
      <c r="D102" s="120" t="str">
        <f>IF(OR(Tabla15[[#This Row],[Código de actuación]]="",Tabla15[[#This Row],[Tipología de coste]]=""),"",SUMIFS('RELACIÓN DE GASTOS'!$R$22:$R$164,'RELACIÓN DE GASTOS'!$G$22:$G$164,C102,'RELACIÓN DE GASTOS'!$E$22:$E$164,B102))</f>
        <v/>
      </c>
      <c r="E102" s="120" t="str" cm="1">
        <f t="array" ref="E102">IF(OR(Tabla15[[#This Row],[Código de actuación]]="",Tabla15[[#This Row],[Tipología de coste]]=""),"",IF(AND(C102='Actuaciones-gastos'!$A$24,ISERROR(SEARCH("P16", B102))=FALSE),SUM(_xlfn._xlws.FILTER('ACTUACIONES TIPO 16'!$I$19:$I$35,'ACTUACIONES TIPO 16'!$B$19:$B$35='TOTAL GASTOS'!B102,"")),(0.9*D102)))</f>
        <v/>
      </c>
      <c r="Q102" s="229" t="str">
        <f>'RELACIÓN DE GASTOS'!E108&amp;"("&amp;'RELACIÓN DE GASTOS'!G108</f>
        <v>(</v>
      </c>
    </row>
    <row r="103" spans="2:20" ht="59.25" customHeight="1">
      <c r="B103" s="219" t="str">
        <f t="shared" si="1"/>
        <v/>
      </c>
      <c r="C103" s="219" t="str">
        <f>IF(AND(Tabla15[[#This Row],[Código de actuación]]="Ha intoducido una tipología de gasto sin código de actuación asociado en la hoja de RELACIÓN DE GASTOS",LEN(S103)&gt;10),MID(S103,2,10000),IF(AND(Tabla15[[#This Row],[Código de actuación]]&lt;&gt;"",LEN(S103)&lt;38),"Ha introducido un número de actuación sin tipología asociada en la hoja RELACIÓN DE GASTOS",MID(S103,37,10000)))</f>
        <v/>
      </c>
      <c r="D103" s="120" t="str">
        <f>IF(OR(Tabla15[[#This Row],[Código de actuación]]="",Tabla15[[#This Row],[Tipología de coste]]=""),"",SUMIFS('RELACIÓN DE GASTOS'!$R$22:$R$164,'RELACIÓN DE GASTOS'!$G$22:$G$164,C103,'RELACIÓN DE GASTOS'!$E$22:$E$164,B103))</f>
        <v/>
      </c>
      <c r="E103" s="120" t="str" cm="1">
        <f t="array" ref="E103">IF(OR(Tabla15[[#This Row],[Código de actuación]]="",Tabla15[[#This Row],[Tipología de coste]]=""),"",IF(AND(C103='Actuaciones-gastos'!$A$24,ISERROR(SEARCH("P16", B103))=FALSE),SUM(_xlfn._xlws.FILTER('ACTUACIONES TIPO 16'!$I$19:$I$35,'ACTUACIONES TIPO 16'!$B$19:$B$35='TOTAL GASTOS'!B103,"")),(0.9*D103)))</f>
        <v/>
      </c>
      <c r="Q103" s="229" t="str">
        <f>'RELACIÓN DE GASTOS'!E109&amp;"("&amp;'RELACIÓN DE GASTOS'!G109</f>
        <v>(</v>
      </c>
    </row>
    <row r="104" spans="2:20" ht="59.25" customHeight="1">
      <c r="B104" s="219" t="str">
        <f t="shared" si="1"/>
        <v/>
      </c>
      <c r="C104" s="219" t="str">
        <f>IF(AND(Tabla15[[#This Row],[Código de actuación]]="Ha intoducido una tipología de gasto sin código de actuación asociado en la hoja de RELACIÓN DE GASTOS",LEN(S104)&gt;10),MID(S104,2,10000),IF(AND(Tabla15[[#This Row],[Código de actuación]]&lt;&gt;"",LEN(S104)&lt;38),"Ha introducido un número de actuación sin tipología asociada en la hoja RELACIÓN DE GASTOS",MID(S104,37,10000)))</f>
        <v/>
      </c>
      <c r="D104" s="120" t="str">
        <f>IF(OR(Tabla15[[#This Row],[Código de actuación]]="",Tabla15[[#This Row],[Tipología de coste]]=""),"",SUMIFS('RELACIÓN DE GASTOS'!$R$22:$R$164,'RELACIÓN DE GASTOS'!$G$22:$G$164,C104,'RELACIÓN DE GASTOS'!$E$22:$E$164,B104))</f>
        <v/>
      </c>
      <c r="E104" s="120" t="str" cm="1">
        <f t="array" ref="E104">IF(OR(Tabla15[[#This Row],[Código de actuación]]="",Tabla15[[#This Row],[Tipología de coste]]=""),"",IF(AND(C104='Actuaciones-gastos'!$A$24,ISERROR(SEARCH("P16", B104))=FALSE),SUM(_xlfn._xlws.FILTER('ACTUACIONES TIPO 16'!$I$19:$I$35,'ACTUACIONES TIPO 16'!$B$19:$B$35='TOTAL GASTOS'!B104,"")),(0.9*D104)))</f>
        <v/>
      </c>
      <c r="Q104" s="229" t="str">
        <f>'RELACIÓN DE GASTOS'!E110&amp;"("&amp;'RELACIÓN DE GASTOS'!G110</f>
        <v>(</v>
      </c>
    </row>
    <row r="105" spans="2:20" ht="59.25" customHeight="1">
      <c r="B105" s="219" t="str">
        <f t="shared" si="1"/>
        <v/>
      </c>
      <c r="C105" s="219" t="str">
        <f>IF(AND(Tabla15[[#This Row],[Código de actuación]]="Ha intoducido una tipología de gasto sin código de actuación asociado en la hoja de RELACIÓN DE GASTOS",LEN(S105)&gt;10),MID(S105,2,10000),IF(AND(Tabla15[[#This Row],[Código de actuación]]&lt;&gt;"",LEN(S105)&lt;38),"Ha introducido un número de actuación sin tipología asociada en la hoja RELACIÓN DE GASTOS",MID(S105,37,10000)))</f>
        <v/>
      </c>
      <c r="D105" s="120" t="str">
        <f>IF(OR(Tabla15[[#This Row],[Código de actuación]]="",Tabla15[[#This Row],[Tipología de coste]]=""),"",SUMIFS('RELACIÓN DE GASTOS'!$R$22:$R$164,'RELACIÓN DE GASTOS'!$G$22:$G$164,C105,'RELACIÓN DE GASTOS'!$E$22:$E$164,B105))</f>
        <v/>
      </c>
      <c r="E105" s="120" t="str" cm="1">
        <f t="array" ref="E105">IF(OR(Tabla15[[#This Row],[Código de actuación]]="",Tabla15[[#This Row],[Tipología de coste]]=""),"",IF(AND(C105='Actuaciones-gastos'!$A$24,ISERROR(SEARCH("P16", B105))=FALSE),SUM(_xlfn._xlws.FILTER('ACTUACIONES TIPO 16'!$I$19:$I$35,'ACTUACIONES TIPO 16'!$B$19:$B$35='TOTAL GASTOS'!B105,"")),(0.9*D105)))</f>
        <v/>
      </c>
      <c r="Q105" s="229" t="str">
        <f>'RELACIÓN DE GASTOS'!E111&amp;"("&amp;'RELACIÓN DE GASTOS'!G111</f>
        <v>(</v>
      </c>
    </row>
    <row r="106" spans="2:20" ht="59.25" customHeight="1">
      <c r="B106" s="219" t="str">
        <f t="shared" si="1"/>
        <v/>
      </c>
      <c r="C106" s="219" t="str">
        <f>IF(AND(Tabla15[[#This Row],[Código de actuación]]="Ha intoducido una tipología de gasto sin código de actuación asociado en la hoja de RELACIÓN DE GASTOS",LEN(S106)&gt;10),MID(S106,2,10000),IF(AND(Tabla15[[#This Row],[Código de actuación]]&lt;&gt;"",LEN(S106)&lt;38),"Ha introducido un número de actuación sin tipología asociada en la hoja RELACIÓN DE GASTOS",MID(S106,37,10000)))</f>
        <v/>
      </c>
      <c r="D106" s="120" t="str">
        <f>IF(OR(Tabla15[[#This Row],[Código de actuación]]="",Tabla15[[#This Row],[Tipología de coste]]=""),"",SUMIFS('RELACIÓN DE GASTOS'!$R$22:$R$164,'RELACIÓN DE GASTOS'!$G$22:$G$164,C106,'RELACIÓN DE GASTOS'!$E$22:$E$164,B106))</f>
        <v/>
      </c>
      <c r="E106" s="120" t="str" cm="1">
        <f t="array" ref="E106">IF(OR(Tabla15[[#This Row],[Código de actuación]]="",Tabla15[[#This Row],[Tipología de coste]]=""),"",IF(AND(C106='Actuaciones-gastos'!$A$24,ISERROR(SEARCH("P16", B106))=FALSE),SUM(_xlfn._xlws.FILTER('ACTUACIONES TIPO 16'!$I$19:$I$35,'ACTUACIONES TIPO 16'!$B$19:$B$35='TOTAL GASTOS'!B106,"")),(0.9*D106)))</f>
        <v/>
      </c>
      <c r="Q106" s="229" t="str">
        <f>'RELACIÓN DE GASTOS'!E112&amp;"("&amp;'RELACIÓN DE GASTOS'!G112</f>
        <v>(</v>
      </c>
    </row>
    <row r="107" spans="2:20" s="18" customFormat="1" ht="59.25" customHeight="1">
      <c r="B107" s="219" t="str">
        <f t="shared" si="1"/>
        <v/>
      </c>
      <c r="C107" s="219" t="str">
        <f>IF(AND(Tabla15[[#This Row],[Código de actuación]]="Ha intoducido una tipología de gasto sin código de actuación asociado en la hoja de RELACIÓN DE GASTOS",LEN(S107)&gt;10),MID(S107,2,10000),IF(AND(Tabla15[[#This Row],[Código de actuación]]&lt;&gt;"",LEN(S107)&lt;38),"Ha introducido un número de actuación sin tipología asociada en la hoja RELACIÓN DE GASTOS",MID(S107,37,10000)))</f>
        <v/>
      </c>
      <c r="D107" s="120" t="str">
        <f>IF(OR(Tabla15[[#This Row],[Código de actuación]]="",Tabla15[[#This Row],[Tipología de coste]]=""),"",SUMIFS('RELACIÓN DE GASTOS'!$R$22:$R$164,'RELACIÓN DE GASTOS'!$G$22:$G$164,C107,'RELACIÓN DE GASTOS'!$E$22:$E$164,B107))</f>
        <v/>
      </c>
      <c r="E107" s="120" t="str" cm="1">
        <f t="array" ref="E107">IF(OR(Tabla15[[#This Row],[Código de actuación]]="",Tabla15[[#This Row],[Tipología de coste]]=""),"",IF(AND(C107='Actuaciones-gastos'!$A$24,ISERROR(SEARCH("P16", B107))=FALSE),SUM(_xlfn._xlws.FILTER('ACTUACIONES TIPO 16'!$I$19:$I$35,'ACTUACIONES TIPO 16'!$B$19:$B$35='TOTAL GASTOS'!B107,"")),(0.9*D107)))</f>
        <v/>
      </c>
      <c r="K107" s="14"/>
      <c r="L107" s="14"/>
      <c r="N107" s="232"/>
      <c r="O107" s="232"/>
      <c r="P107" s="232"/>
      <c r="Q107" s="229" t="str">
        <f>'RELACIÓN DE GASTOS'!E113&amp;"("&amp;'RELACIÓN DE GASTOS'!G113</f>
        <v>(</v>
      </c>
      <c r="R107" s="208"/>
      <c r="S107" s="208"/>
      <c r="T107" s="208"/>
    </row>
    <row r="108" spans="2:20" ht="59.25" customHeight="1">
      <c r="B108" s="219" t="str">
        <f t="shared" si="1"/>
        <v/>
      </c>
      <c r="C108" s="219" t="str">
        <f>IF(AND(Tabla15[[#This Row],[Código de actuación]]="Ha intoducido una tipología de gasto sin código de actuación asociado en la hoja de RELACIÓN DE GASTOS",LEN(S108)&gt;10),MID(S108,2,10000),IF(AND(Tabla15[[#This Row],[Código de actuación]]&lt;&gt;"",LEN(S108)&lt;38),"Ha introducido un número de actuación sin tipología asociada en la hoja RELACIÓN DE GASTOS",MID(S108,37,10000)))</f>
        <v/>
      </c>
      <c r="D108" s="120" t="str">
        <f>IF(OR(Tabla15[[#This Row],[Código de actuación]]="",Tabla15[[#This Row],[Tipología de coste]]=""),"",SUMIFS('RELACIÓN DE GASTOS'!$R$22:$R$164,'RELACIÓN DE GASTOS'!$G$22:$G$164,C108,'RELACIÓN DE GASTOS'!$E$22:$E$164,B108))</f>
        <v/>
      </c>
      <c r="E108" s="120" t="str" cm="1">
        <f t="array" ref="E108">IF(OR(Tabla15[[#This Row],[Código de actuación]]="",Tabla15[[#This Row],[Tipología de coste]]=""),"",IF(AND(C108='Actuaciones-gastos'!$A$24,ISERROR(SEARCH("P16", B108))=FALSE),SUM(_xlfn._xlws.FILTER('ACTUACIONES TIPO 16'!$I$19:$I$35,'ACTUACIONES TIPO 16'!$B$19:$B$35='TOTAL GASTOS'!B108,"")),(0.9*D108)))</f>
        <v/>
      </c>
      <c r="K108" s="18"/>
      <c r="L108" s="18"/>
      <c r="Q108" s="229" t="str">
        <f>'RELACIÓN DE GASTOS'!E114&amp;"("&amp;'RELACIÓN DE GASTOS'!G114</f>
        <v>(</v>
      </c>
    </row>
    <row r="109" spans="2:20" ht="59.25" customHeight="1">
      <c r="B109" s="219" t="str">
        <f t="shared" si="1"/>
        <v/>
      </c>
      <c r="C109" s="219" t="str">
        <f>IF(AND(Tabla15[[#This Row],[Código de actuación]]="Ha intoducido una tipología de gasto sin código de actuación asociado en la hoja de RELACIÓN DE GASTOS",LEN(S109)&gt;10),MID(S109,2,10000),IF(AND(Tabla15[[#This Row],[Código de actuación]]&lt;&gt;"",LEN(S109)&lt;38),"Ha introducido un número de actuación sin tipología asociada en la hoja RELACIÓN DE GASTOS",MID(S109,37,10000)))</f>
        <v/>
      </c>
      <c r="D109" s="120" t="str">
        <f>IF(OR(Tabla15[[#This Row],[Código de actuación]]="",Tabla15[[#This Row],[Tipología de coste]]=""),"",SUMIFS('RELACIÓN DE GASTOS'!$R$22:$R$164,'RELACIÓN DE GASTOS'!$G$22:$G$164,C109,'RELACIÓN DE GASTOS'!$E$22:$E$164,B109))</f>
        <v/>
      </c>
      <c r="E109" s="120" t="str" cm="1">
        <f t="array" ref="E109">IF(OR(Tabla15[[#This Row],[Código de actuación]]="",Tabla15[[#This Row],[Tipología de coste]]=""),"",IF(AND(C109='Actuaciones-gastos'!$A$24,ISERROR(SEARCH("P16", B109))=FALSE),SUM(_xlfn._xlws.FILTER('ACTUACIONES TIPO 16'!$I$19:$I$35,'ACTUACIONES TIPO 16'!$B$19:$B$35='TOTAL GASTOS'!B109,"")),(0.9*D109)))</f>
        <v/>
      </c>
      <c r="Q109" s="229" t="str">
        <f>'RELACIÓN DE GASTOS'!E115&amp;"("&amp;'RELACIÓN DE GASTOS'!G115</f>
        <v>(</v>
      </c>
    </row>
    <row r="110" spans="2:20" ht="59.25" customHeight="1">
      <c r="B110" s="219" t="str">
        <f t="shared" si="1"/>
        <v/>
      </c>
      <c r="C110" s="219" t="str">
        <f>IF(AND(Tabla15[[#This Row],[Código de actuación]]="Ha intoducido una tipología de gasto sin código de actuación asociado en la hoja de RELACIÓN DE GASTOS",LEN(S110)&gt;10),MID(S110,2,10000),IF(AND(Tabla15[[#This Row],[Código de actuación]]&lt;&gt;"",LEN(S110)&lt;38),"Ha introducido un número de actuación sin tipología asociada en la hoja RELACIÓN DE GASTOS",MID(S110,37,10000)))</f>
        <v/>
      </c>
      <c r="D110" s="120" t="str">
        <f>IF(OR(Tabla15[[#This Row],[Código de actuación]]="",Tabla15[[#This Row],[Tipología de coste]]=""),"",SUMIFS('RELACIÓN DE GASTOS'!$R$22:$R$164,'RELACIÓN DE GASTOS'!$G$22:$G$164,C110,'RELACIÓN DE GASTOS'!$E$22:$E$164,B110))</f>
        <v/>
      </c>
      <c r="E110" s="120" t="str" cm="1">
        <f t="array" ref="E110">IF(OR(Tabla15[[#This Row],[Código de actuación]]="",Tabla15[[#This Row],[Tipología de coste]]=""),"",IF(AND(C110='Actuaciones-gastos'!$A$24,ISERROR(SEARCH("P16", B110))=FALSE),SUM(_xlfn._xlws.FILTER('ACTUACIONES TIPO 16'!$I$19:$I$35,'ACTUACIONES TIPO 16'!$B$19:$B$35='TOTAL GASTOS'!B110,"")),(0.9*D110)))</f>
        <v/>
      </c>
      <c r="Q110" s="229" t="str">
        <f>'RELACIÓN DE GASTOS'!E116&amp;"("&amp;'RELACIÓN DE GASTOS'!G116</f>
        <v>(</v>
      </c>
    </row>
    <row r="111" spans="2:20" ht="59.25" customHeight="1">
      <c r="B111" s="219" t="str">
        <f t="shared" si="1"/>
        <v/>
      </c>
      <c r="C111" s="219" t="str">
        <f>IF(AND(Tabla15[[#This Row],[Código de actuación]]="Ha intoducido una tipología de gasto sin código de actuación asociado en la hoja de RELACIÓN DE GASTOS",LEN(S111)&gt;10),MID(S111,2,10000),IF(AND(Tabla15[[#This Row],[Código de actuación]]&lt;&gt;"",LEN(S111)&lt;38),"Ha introducido un número de actuación sin tipología asociada en la hoja RELACIÓN DE GASTOS",MID(S111,37,10000)))</f>
        <v/>
      </c>
      <c r="D111" s="120" t="str">
        <f>IF(OR(Tabla15[[#This Row],[Código de actuación]]="",Tabla15[[#This Row],[Tipología de coste]]=""),"",SUMIFS('RELACIÓN DE GASTOS'!$R$22:$R$164,'RELACIÓN DE GASTOS'!$G$22:$G$164,C111,'RELACIÓN DE GASTOS'!$E$22:$E$164,B111))</f>
        <v/>
      </c>
      <c r="E111" s="120" t="str" cm="1">
        <f t="array" ref="E111">IF(OR(Tabla15[[#This Row],[Código de actuación]]="",Tabla15[[#This Row],[Tipología de coste]]=""),"",IF(AND(C111='Actuaciones-gastos'!$A$24,ISERROR(SEARCH("P16", B111))=FALSE),SUM(_xlfn._xlws.FILTER('ACTUACIONES TIPO 16'!$I$19:$I$35,'ACTUACIONES TIPO 16'!$B$19:$B$35='TOTAL GASTOS'!B111,"")),(0.9*D111)))</f>
        <v/>
      </c>
      <c r="Q111" s="229" t="str">
        <f>'RELACIÓN DE GASTOS'!E117&amp;"("&amp;'RELACIÓN DE GASTOS'!G117</f>
        <v>(</v>
      </c>
    </row>
    <row r="112" spans="2:20" ht="59.25" customHeight="1">
      <c r="B112" s="219" t="str">
        <f t="shared" si="1"/>
        <v/>
      </c>
      <c r="C112" s="219" t="str">
        <f>IF(AND(Tabla15[[#This Row],[Código de actuación]]="Ha intoducido una tipología de gasto sin código de actuación asociado en la hoja de RELACIÓN DE GASTOS",LEN(S112)&gt;10),MID(S112,2,10000),IF(AND(Tabla15[[#This Row],[Código de actuación]]&lt;&gt;"",LEN(S112)&lt;38),"Ha introducido un número de actuación sin tipología asociada en la hoja RELACIÓN DE GASTOS",MID(S112,37,10000)))</f>
        <v/>
      </c>
      <c r="D112" s="120" t="str">
        <f>IF(OR(Tabla15[[#This Row],[Código de actuación]]="",Tabla15[[#This Row],[Tipología de coste]]=""),"",SUMIFS('RELACIÓN DE GASTOS'!$R$22:$R$164,'RELACIÓN DE GASTOS'!$G$22:$G$164,C112,'RELACIÓN DE GASTOS'!$E$22:$E$164,B112))</f>
        <v/>
      </c>
      <c r="E112" s="120" t="str" cm="1">
        <f t="array" ref="E112">IF(OR(Tabla15[[#This Row],[Código de actuación]]="",Tabla15[[#This Row],[Tipología de coste]]=""),"",IF(AND(C112='Actuaciones-gastos'!$A$24,ISERROR(SEARCH("P16", B112))=FALSE),SUM(_xlfn._xlws.FILTER('ACTUACIONES TIPO 16'!$I$19:$I$35,'ACTUACIONES TIPO 16'!$B$19:$B$35='TOTAL GASTOS'!B112,"")),(0.9*D112)))</f>
        <v/>
      </c>
      <c r="Q112" s="229" t="str">
        <f>'RELACIÓN DE GASTOS'!E118&amp;"("&amp;'RELACIÓN DE GASTOS'!G118</f>
        <v>(</v>
      </c>
    </row>
    <row r="113" spans="2:20" ht="59.25" customHeight="1">
      <c r="B113" s="219" t="str">
        <f t="shared" si="1"/>
        <v/>
      </c>
      <c r="C113" s="219" t="str">
        <f>IF(AND(Tabla15[[#This Row],[Código de actuación]]="Ha intoducido una tipología de gasto sin código de actuación asociado en la hoja de RELACIÓN DE GASTOS",LEN(S113)&gt;10),MID(S113,2,10000),IF(AND(Tabla15[[#This Row],[Código de actuación]]&lt;&gt;"",LEN(S113)&lt;38),"Ha introducido un número de actuación sin tipología asociada en la hoja RELACIÓN DE GASTOS",MID(S113,37,10000)))</f>
        <v/>
      </c>
      <c r="D113" s="120" t="str">
        <f>IF(OR(Tabla15[[#This Row],[Código de actuación]]="",Tabla15[[#This Row],[Tipología de coste]]=""),"",SUMIFS('RELACIÓN DE GASTOS'!$R$22:$R$164,'RELACIÓN DE GASTOS'!$G$22:$G$164,C113,'RELACIÓN DE GASTOS'!$E$22:$E$164,B113))</f>
        <v/>
      </c>
      <c r="E113" s="120" t="str" cm="1">
        <f t="array" ref="E113">IF(OR(Tabla15[[#This Row],[Código de actuación]]="",Tabla15[[#This Row],[Tipología de coste]]=""),"",IF(AND(C113='Actuaciones-gastos'!$A$24,ISERROR(SEARCH("P16", B113))=FALSE),SUM(_xlfn._xlws.FILTER('ACTUACIONES TIPO 16'!$I$19:$I$35,'ACTUACIONES TIPO 16'!$B$19:$B$35='TOTAL GASTOS'!B113,"")),(0.9*D113)))</f>
        <v/>
      </c>
      <c r="Q113" s="229" t="str">
        <f>'RELACIÓN DE GASTOS'!E119&amp;"("&amp;'RELACIÓN DE GASTOS'!G119</f>
        <v>(</v>
      </c>
    </row>
    <row r="114" spans="2:20" ht="59.25" customHeight="1">
      <c r="B114" s="219" t="str">
        <f t="shared" si="1"/>
        <v/>
      </c>
      <c r="C114" s="219" t="str">
        <f>IF(AND(Tabla15[[#This Row],[Código de actuación]]="Ha intoducido una tipología de gasto sin código de actuación asociado en la hoja de RELACIÓN DE GASTOS",LEN(S114)&gt;10),MID(S114,2,10000),IF(AND(Tabla15[[#This Row],[Código de actuación]]&lt;&gt;"",LEN(S114)&lt;38),"Ha introducido un número de actuación sin tipología asociada en la hoja RELACIÓN DE GASTOS",MID(S114,37,10000)))</f>
        <v/>
      </c>
      <c r="D114" s="120" t="str">
        <f>IF(OR(Tabla15[[#This Row],[Código de actuación]]="",Tabla15[[#This Row],[Tipología de coste]]=""),"",SUMIFS('RELACIÓN DE GASTOS'!$R$22:$R$164,'RELACIÓN DE GASTOS'!$G$22:$G$164,C114,'RELACIÓN DE GASTOS'!$E$22:$E$164,B114))</f>
        <v/>
      </c>
      <c r="E114" s="120" t="str" cm="1">
        <f t="array" ref="E114">IF(OR(Tabla15[[#This Row],[Código de actuación]]="",Tabla15[[#This Row],[Tipología de coste]]=""),"",IF(AND(C114='Actuaciones-gastos'!$A$24,ISERROR(SEARCH("P16", B114))=FALSE),SUM(_xlfn._xlws.FILTER('ACTUACIONES TIPO 16'!$I$19:$I$35,'ACTUACIONES TIPO 16'!$B$19:$B$35='TOTAL GASTOS'!B114,"")),(0.9*D114)))</f>
        <v/>
      </c>
      <c r="Q114" s="229" t="str">
        <f>'RELACIÓN DE GASTOS'!E120&amp;"("&amp;'RELACIÓN DE GASTOS'!G120</f>
        <v>(</v>
      </c>
    </row>
    <row r="115" spans="2:20" ht="59.25" customHeight="1">
      <c r="B115" s="219" t="str">
        <f t="shared" si="1"/>
        <v/>
      </c>
      <c r="C115" s="219" t="str">
        <f>IF(AND(Tabla15[[#This Row],[Código de actuación]]="Ha intoducido una tipología de gasto sin código de actuación asociado en la hoja de RELACIÓN DE GASTOS",LEN(S115)&gt;10),MID(S115,2,10000),IF(AND(Tabla15[[#This Row],[Código de actuación]]&lt;&gt;"",LEN(S115)&lt;38),"Ha introducido un número de actuación sin tipología asociada en la hoja RELACIÓN DE GASTOS",MID(S115,37,10000)))</f>
        <v/>
      </c>
      <c r="D115" s="120" t="str">
        <f>IF(OR(Tabla15[[#This Row],[Código de actuación]]="",Tabla15[[#This Row],[Tipología de coste]]=""),"",SUMIFS('RELACIÓN DE GASTOS'!$R$22:$R$164,'RELACIÓN DE GASTOS'!$G$22:$G$164,C115,'RELACIÓN DE GASTOS'!$E$22:$E$164,B115))</f>
        <v/>
      </c>
      <c r="E115" s="120" t="str" cm="1">
        <f t="array" ref="E115">IF(OR(Tabla15[[#This Row],[Código de actuación]]="",Tabla15[[#This Row],[Tipología de coste]]=""),"",IF(AND(C115='Actuaciones-gastos'!$A$24,ISERROR(SEARCH("P16", B115))=FALSE),SUM(_xlfn._xlws.FILTER('ACTUACIONES TIPO 16'!$I$19:$I$35,'ACTUACIONES TIPO 16'!$B$19:$B$35='TOTAL GASTOS'!B115,"")),(0.9*D115)))</f>
        <v/>
      </c>
      <c r="Q115" s="229" t="str">
        <f>'RELACIÓN DE GASTOS'!E121&amp;"("&amp;'RELACIÓN DE GASTOS'!G121</f>
        <v>(</v>
      </c>
    </row>
    <row r="116" spans="2:20" s="18" customFormat="1" ht="59.25" customHeight="1">
      <c r="B116" s="219" t="str">
        <f t="shared" si="1"/>
        <v/>
      </c>
      <c r="C116" s="219" t="str">
        <f>IF(AND(Tabla15[[#This Row],[Código de actuación]]="Ha intoducido una tipología de gasto sin código de actuación asociado en la hoja de RELACIÓN DE GASTOS",LEN(S116)&gt;10),MID(S116,2,10000),IF(AND(Tabla15[[#This Row],[Código de actuación]]&lt;&gt;"",LEN(S116)&lt;38),"Ha introducido un número de actuación sin tipología asociada en la hoja RELACIÓN DE GASTOS",MID(S116,37,10000)))</f>
        <v/>
      </c>
      <c r="D116" s="120" t="str">
        <f>IF(OR(Tabla15[[#This Row],[Código de actuación]]="",Tabla15[[#This Row],[Tipología de coste]]=""),"",SUMIFS('RELACIÓN DE GASTOS'!$R$22:$R$164,'RELACIÓN DE GASTOS'!$G$22:$G$164,C116,'RELACIÓN DE GASTOS'!$E$22:$E$164,B116))</f>
        <v/>
      </c>
      <c r="E116" s="120" t="str" cm="1">
        <f t="array" ref="E116">IF(OR(Tabla15[[#This Row],[Código de actuación]]="",Tabla15[[#This Row],[Tipología de coste]]=""),"",IF(AND(C116='Actuaciones-gastos'!$A$24,ISERROR(SEARCH("P16", B116))=FALSE),SUM(_xlfn._xlws.FILTER('ACTUACIONES TIPO 16'!$I$19:$I$35,'ACTUACIONES TIPO 16'!$B$19:$B$35='TOTAL GASTOS'!B116,"")),(0.9*D116)))</f>
        <v/>
      </c>
      <c r="K116" s="14"/>
      <c r="L116" s="14"/>
      <c r="N116" s="232"/>
      <c r="O116" s="232"/>
      <c r="P116" s="232"/>
      <c r="Q116" s="229" t="str">
        <f>'RELACIÓN DE GASTOS'!E122&amp;"("&amp;'RELACIÓN DE GASTOS'!G122</f>
        <v>(</v>
      </c>
      <c r="R116" s="208"/>
      <c r="S116" s="208"/>
      <c r="T116" s="208"/>
    </row>
    <row r="117" spans="2:20" ht="59.25" customHeight="1">
      <c r="B117" s="219" t="str">
        <f t="shared" si="1"/>
        <v/>
      </c>
      <c r="C117" s="219" t="str">
        <f>IF(AND(Tabla15[[#This Row],[Código de actuación]]="Ha intoducido una tipología de gasto sin código de actuación asociado en la hoja de RELACIÓN DE GASTOS",LEN(S117)&gt;10),MID(S117,2,10000),IF(AND(Tabla15[[#This Row],[Código de actuación]]&lt;&gt;"",LEN(S117)&lt;38),"Ha introducido un número de actuación sin tipología asociada en la hoja RELACIÓN DE GASTOS",MID(S117,37,10000)))</f>
        <v/>
      </c>
      <c r="D117" s="120" t="str">
        <f>IF(OR(Tabla15[[#This Row],[Código de actuación]]="",Tabla15[[#This Row],[Tipología de coste]]=""),"",SUMIFS('RELACIÓN DE GASTOS'!$R$22:$R$164,'RELACIÓN DE GASTOS'!$G$22:$G$164,C117,'RELACIÓN DE GASTOS'!$E$22:$E$164,B117))</f>
        <v/>
      </c>
      <c r="E117" s="120" t="str" cm="1">
        <f t="array" ref="E117">IF(OR(Tabla15[[#This Row],[Código de actuación]]="",Tabla15[[#This Row],[Tipología de coste]]=""),"",IF(AND(C117='Actuaciones-gastos'!$A$24,ISERROR(SEARCH("P16", B117))=FALSE),SUM(_xlfn._xlws.FILTER('ACTUACIONES TIPO 16'!$I$19:$I$35,'ACTUACIONES TIPO 16'!$B$19:$B$35='TOTAL GASTOS'!B117,"")),(0.9*D117)))</f>
        <v/>
      </c>
      <c r="K117" s="18"/>
      <c r="L117" s="18"/>
      <c r="Q117" s="229" t="str">
        <f>'RELACIÓN DE GASTOS'!E123&amp;"("&amp;'RELACIÓN DE GASTOS'!G123</f>
        <v>(</v>
      </c>
    </row>
    <row r="118" spans="2:20" ht="59.25" customHeight="1">
      <c r="B118" s="219" t="str">
        <f t="shared" si="1"/>
        <v/>
      </c>
      <c r="C118" s="219" t="str">
        <f>IF(AND(Tabla15[[#This Row],[Código de actuación]]="Ha intoducido una tipología de gasto sin código de actuación asociado en la hoja de RELACIÓN DE GASTOS",LEN(S118)&gt;10),MID(S118,2,10000),IF(AND(Tabla15[[#This Row],[Código de actuación]]&lt;&gt;"",LEN(S118)&lt;38),"Ha introducido un número de actuación sin tipología asociada en la hoja RELACIÓN DE GASTOS",MID(S118,37,10000)))</f>
        <v/>
      </c>
      <c r="D118" s="120" t="str">
        <f>IF(OR(Tabla15[[#This Row],[Código de actuación]]="",Tabla15[[#This Row],[Tipología de coste]]=""),"",SUMIFS('RELACIÓN DE GASTOS'!$R$22:$R$164,'RELACIÓN DE GASTOS'!$G$22:$G$164,C118,'RELACIÓN DE GASTOS'!$E$22:$E$164,B118))</f>
        <v/>
      </c>
      <c r="E118" s="120" t="str" cm="1">
        <f t="array" ref="E118">IF(OR(Tabla15[[#This Row],[Código de actuación]]="",Tabla15[[#This Row],[Tipología de coste]]=""),"",IF(AND(C118='Actuaciones-gastos'!$A$24,ISERROR(SEARCH("P16", B118))=FALSE),SUM(_xlfn._xlws.FILTER('ACTUACIONES TIPO 16'!$I$19:$I$35,'ACTUACIONES TIPO 16'!$B$19:$B$35='TOTAL GASTOS'!B118,"")),(0.9*D118)))</f>
        <v/>
      </c>
      <c r="Q118" s="229" t="str">
        <f>'RELACIÓN DE GASTOS'!E124&amp;"("&amp;'RELACIÓN DE GASTOS'!G124</f>
        <v>(</v>
      </c>
    </row>
    <row r="119" spans="2:20" ht="59.25" customHeight="1">
      <c r="B119" s="219" t="str">
        <f t="shared" si="1"/>
        <v/>
      </c>
      <c r="C119" s="219" t="str">
        <f>IF(AND(Tabla15[[#This Row],[Código de actuación]]="Ha intoducido una tipología de gasto sin código de actuación asociado en la hoja de RELACIÓN DE GASTOS",LEN(S119)&gt;10),MID(S119,2,10000),IF(AND(Tabla15[[#This Row],[Código de actuación]]&lt;&gt;"",LEN(S119)&lt;38),"Ha introducido un número de actuación sin tipología asociada en la hoja RELACIÓN DE GASTOS",MID(S119,37,10000)))</f>
        <v/>
      </c>
      <c r="D119" s="120" t="str">
        <f>IF(OR(Tabla15[[#This Row],[Código de actuación]]="",Tabla15[[#This Row],[Tipología de coste]]=""),"",SUMIFS('RELACIÓN DE GASTOS'!$R$22:$R$164,'RELACIÓN DE GASTOS'!$G$22:$G$164,C119,'RELACIÓN DE GASTOS'!$E$22:$E$164,B119))</f>
        <v/>
      </c>
      <c r="E119" s="120" t="str" cm="1">
        <f t="array" ref="E119">IF(OR(Tabla15[[#This Row],[Código de actuación]]="",Tabla15[[#This Row],[Tipología de coste]]=""),"",IF(AND(C119='Actuaciones-gastos'!$A$24,ISERROR(SEARCH("P16", B119))=FALSE),SUM(_xlfn._xlws.FILTER('ACTUACIONES TIPO 16'!$I$19:$I$35,'ACTUACIONES TIPO 16'!$B$19:$B$35='TOTAL GASTOS'!B119,"")),(0.9*D119)))</f>
        <v/>
      </c>
      <c r="Q119" s="229" t="str">
        <f>'RELACIÓN DE GASTOS'!E125&amp;"("&amp;'RELACIÓN DE GASTOS'!G125</f>
        <v>(</v>
      </c>
    </row>
    <row r="120" spans="2:20" ht="59.25" customHeight="1">
      <c r="B120" s="219" t="str">
        <f t="shared" si="1"/>
        <v/>
      </c>
      <c r="C120" s="219" t="str">
        <f>IF(AND(Tabla15[[#This Row],[Código de actuación]]="Ha intoducido una tipología de gasto sin código de actuación asociado en la hoja de RELACIÓN DE GASTOS",LEN(S120)&gt;10),MID(S120,2,10000),IF(AND(Tabla15[[#This Row],[Código de actuación]]&lt;&gt;"",LEN(S120)&lt;38),"Ha introducido un número de actuación sin tipología asociada en la hoja RELACIÓN DE GASTOS",MID(S120,37,10000)))</f>
        <v/>
      </c>
      <c r="D120" s="120" t="str">
        <f>IF(OR(Tabla15[[#This Row],[Código de actuación]]="",Tabla15[[#This Row],[Tipología de coste]]=""),"",SUMIFS('RELACIÓN DE GASTOS'!$R$22:$R$164,'RELACIÓN DE GASTOS'!$G$22:$G$164,C120,'RELACIÓN DE GASTOS'!$E$22:$E$164,B120))</f>
        <v/>
      </c>
      <c r="E120" s="120" t="str" cm="1">
        <f t="array" ref="E120">IF(OR(Tabla15[[#This Row],[Código de actuación]]="",Tabla15[[#This Row],[Tipología de coste]]=""),"",IF(AND(C120='Actuaciones-gastos'!$A$24,ISERROR(SEARCH("P16", B120))=FALSE),SUM(_xlfn._xlws.FILTER('ACTUACIONES TIPO 16'!$I$19:$I$35,'ACTUACIONES TIPO 16'!$B$19:$B$35='TOTAL GASTOS'!B120,"")),(0.9*D120)))</f>
        <v/>
      </c>
      <c r="Q120" s="229" t="str">
        <f>'RELACIÓN DE GASTOS'!E126&amp;"("&amp;'RELACIÓN DE GASTOS'!G126</f>
        <v>(</v>
      </c>
    </row>
    <row r="121" spans="2:20" ht="59.25" customHeight="1">
      <c r="B121" s="219" t="str">
        <f t="shared" si="1"/>
        <v/>
      </c>
      <c r="C121" s="219" t="str">
        <f>IF(AND(Tabla15[[#This Row],[Código de actuación]]="Ha intoducido una tipología de gasto sin código de actuación asociado en la hoja de RELACIÓN DE GASTOS",LEN(S121)&gt;10),MID(S121,2,10000),IF(AND(Tabla15[[#This Row],[Código de actuación]]&lt;&gt;"",LEN(S121)&lt;38),"Ha introducido un número de actuación sin tipología asociada en la hoja RELACIÓN DE GASTOS",MID(S121,37,10000)))</f>
        <v/>
      </c>
      <c r="D121" s="120" t="str">
        <f>IF(OR(Tabla15[[#This Row],[Código de actuación]]="",Tabla15[[#This Row],[Tipología de coste]]=""),"",SUMIFS('RELACIÓN DE GASTOS'!$R$22:$R$164,'RELACIÓN DE GASTOS'!$G$22:$G$164,C121,'RELACIÓN DE GASTOS'!$E$22:$E$164,B121))</f>
        <v/>
      </c>
      <c r="E121" s="120" t="str" cm="1">
        <f t="array" ref="E121">IF(OR(Tabla15[[#This Row],[Código de actuación]]="",Tabla15[[#This Row],[Tipología de coste]]=""),"",IF(AND(C121='Actuaciones-gastos'!$A$24,ISERROR(SEARCH("P16", B121))=FALSE),SUM(_xlfn._xlws.FILTER('ACTUACIONES TIPO 16'!$I$19:$I$35,'ACTUACIONES TIPO 16'!$B$19:$B$35='TOTAL GASTOS'!B121,"")),(0.9*D121)))</f>
        <v/>
      </c>
      <c r="Q121" s="229" t="str">
        <f>'RELACIÓN DE GASTOS'!E127&amp;"("&amp;'RELACIÓN DE GASTOS'!G127</f>
        <v>(</v>
      </c>
    </row>
    <row r="122" spans="2:20" ht="59.25" customHeight="1">
      <c r="B122" s="219" t="str">
        <f t="shared" si="1"/>
        <v/>
      </c>
      <c r="C122" s="219" t="str">
        <f>IF(AND(Tabla15[[#This Row],[Código de actuación]]="Ha intoducido una tipología de gasto sin código de actuación asociado en la hoja de RELACIÓN DE GASTOS",LEN(S122)&gt;10),MID(S122,2,10000),IF(AND(Tabla15[[#This Row],[Código de actuación]]&lt;&gt;"",LEN(S122)&lt;38),"Ha introducido un número de actuación sin tipología asociada en la hoja RELACIÓN DE GASTOS",MID(S122,37,10000)))</f>
        <v/>
      </c>
      <c r="D122" s="120" t="str">
        <f>IF(OR(Tabla15[[#This Row],[Código de actuación]]="",Tabla15[[#This Row],[Tipología de coste]]=""),"",SUMIFS('RELACIÓN DE GASTOS'!$R$22:$R$164,'RELACIÓN DE GASTOS'!$G$22:$G$164,C122,'RELACIÓN DE GASTOS'!$E$22:$E$164,B122))</f>
        <v/>
      </c>
      <c r="E122" s="120" t="str" cm="1">
        <f t="array" ref="E122">IF(OR(Tabla15[[#This Row],[Código de actuación]]="",Tabla15[[#This Row],[Tipología de coste]]=""),"",IF(AND(C122='Actuaciones-gastos'!$A$24,ISERROR(SEARCH("P16", B122))=FALSE),SUM(_xlfn._xlws.FILTER('ACTUACIONES TIPO 16'!$I$19:$I$35,'ACTUACIONES TIPO 16'!$B$19:$B$35='TOTAL GASTOS'!B122,"")),(0.9*D122)))</f>
        <v/>
      </c>
      <c r="Q122" s="229" t="str">
        <f>'RELACIÓN DE GASTOS'!E128&amp;"("&amp;'RELACIÓN DE GASTOS'!G128</f>
        <v>(</v>
      </c>
    </row>
    <row r="123" spans="2:20" ht="59.25" customHeight="1">
      <c r="B123" s="219" t="str">
        <f t="shared" si="1"/>
        <v/>
      </c>
      <c r="C123" s="219" t="str">
        <f>IF(AND(Tabla15[[#This Row],[Código de actuación]]="Ha intoducido una tipología de gasto sin código de actuación asociado en la hoja de RELACIÓN DE GASTOS",LEN(S123)&gt;10),MID(S123,2,10000),IF(AND(Tabla15[[#This Row],[Código de actuación]]&lt;&gt;"",LEN(S123)&lt;38),"Ha introducido un número de actuación sin tipología asociada en la hoja RELACIÓN DE GASTOS",MID(S123,37,10000)))</f>
        <v/>
      </c>
      <c r="D123" s="120" t="str">
        <f>IF(OR(Tabla15[[#This Row],[Código de actuación]]="",Tabla15[[#This Row],[Tipología de coste]]=""),"",SUMIFS('RELACIÓN DE GASTOS'!$R$22:$R$164,'RELACIÓN DE GASTOS'!$G$22:$G$164,C123,'RELACIÓN DE GASTOS'!$E$22:$E$164,B123))</f>
        <v/>
      </c>
      <c r="E123" s="120" t="str" cm="1">
        <f t="array" ref="E123">IF(OR(Tabla15[[#This Row],[Código de actuación]]="",Tabla15[[#This Row],[Tipología de coste]]=""),"",IF(AND(C123='Actuaciones-gastos'!$A$24,ISERROR(SEARCH("P16", B123))=FALSE),SUM(_xlfn._xlws.FILTER('ACTUACIONES TIPO 16'!$I$19:$I$35,'ACTUACIONES TIPO 16'!$B$19:$B$35='TOTAL GASTOS'!B123,"")),(0.9*D123)))</f>
        <v/>
      </c>
      <c r="Q123" s="229" t="str">
        <f>'RELACIÓN DE GASTOS'!E129&amp;"("&amp;'RELACIÓN DE GASTOS'!G129</f>
        <v>(</v>
      </c>
    </row>
    <row r="124" spans="2:20" ht="59.25" customHeight="1">
      <c r="B124" s="219" t="str">
        <f t="shared" si="1"/>
        <v/>
      </c>
      <c r="C124" s="219" t="str">
        <f>IF(AND(Tabla15[[#This Row],[Código de actuación]]="Ha intoducido una tipología de gasto sin código de actuación asociado en la hoja de RELACIÓN DE GASTOS",LEN(S124)&gt;10),MID(S124,2,10000),IF(AND(Tabla15[[#This Row],[Código de actuación]]&lt;&gt;"",LEN(S124)&lt;38),"Ha introducido un número de actuación sin tipología asociada en la hoja RELACIÓN DE GASTOS",MID(S124,37,10000)))</f>
        <v/>
      </c>
      <c r="D124" s="120" t="str">
        <f>IF(OR(Tabla15[[#This Row],[Código de actuación]]="",Tabla15[[#This Row],[Tipología de coste]]=""),"",SUMIFS('RELACIÓN DE GASTOS'!$R$22:$R$164,'RELACIÓN DE GASTOS'!$G$22:$G$164,C124,'RELACIÓN DE GASTOS'!$E$22:$E$164,B124))</f>
        <v/>
      </c>
      <c r="E124" s="120" t="str" cm="1">
        <f t="array" ref="E124">IF(OR(Tabla15[[#This Row],[Código de actuación]]="",Tabla15[[#This Row],[Tipología de coste]]=""),"",IF(AND(C124='Actuaciones-gastos'!$A$24,ISERROR(SEARCH("P16", B124))=FALSE),SUM(_xlfn._xlws.FILTER('ACTUACIONES TIPO 16'!$I$19:$I$35,'ACTUACIONES TIPO 16'!$B$19:$B$35='TOTAL GASTOS'!B124,"")),(0.9*D124)))</f>
        <v/>
      </c>
      <c r="Q124" s="229" t="str">
        <f>'RELACIÓN DE GASTOS'!E130&amp;"("&amp;'RELACIÓN DE GASTOS'!G130</f>
        <v>(</v>
      </c>
    </row>
    <row r="125" spans="2:20" s="18" customFormat="1" ht="59.25" customHeight="1">
      <c r="B125" s="219" t="str">
        <f t="shared" si="1"/>
        <v/>
      </c>
      <c r="C125" s="219" t="str">
        <f>IF(AND(Tabla15[[#This Row],[Código de actuación]]="Ha intoducido una tipología de gasto sin código de actuación asociado en la hoja de RELACIÓN DE GASTOS",LEN(S125)&gt;10),MID(S125,2,10000),IF(AND(Tabla15[[#This Row],[Código de actuación]]&lt;&gt;"",LEN(S125)&lt;38),"Ha introducido un número de actuación sin tipología asociada en la hoja RELACIÓN DE GASTOS",MID(S125,37,10000)))</f>
        <v/>
      </c>
      <c r="D125" s="120" t="str">
        <f>IF(OR(Tabla15[[#This Row],[Código de actuación]]="",Tabla15[[#This Row],[Tipología de coste]]=""),"",SUMIFS('RELACIÓN DE GASTOS'!$R$22:$R$164,'RELACIÓN DE GASTOS'!$G$22:$G$164,C125,'RELACIÓN DE GASTOS'!$E$22:$E$164,B125))</f>
        <v/>
      </c>
      <c r="E125" s="120" t="str" cm="1">
        <f t="array" ref="E125">IF(OR(Tabla15[[#This Row],[Código de actuación]]="",Tabla15[[#This Row],[Tipología de coste]]=""),"",IF(AND(C125='Actuaciones-gastos'!$A$24,ISERROR(SEARCH("P16", B125))=FALSE),SUM(_xlfn._xlws.FILTER('ACTUACIONES TIPO 16'!$I$19:$I$35,'ACTUACIONES TIPO 16'!$B$19:$B$35='TOTAL GASTOS'!B125,"")),(0.9*D125)))</f>
        <v/>
      </c>
      <c r="K125" s="14"/>
      <c r="L125" s="14"/>
      <c r="N125" s="232"/>
      <c r="O125" s="232"/>
      <c r="P125" s="232"/>
      <c r="Q125" s="229" t="str">
        <f>'RELACIÓN DE GASTOS'!E131&amp;"("&amp;'RELACIÓN DE GASTOS'!G131</f>
        <v>(</v>
      </c>
      <c r="R125" s="208"/>
      <c r="S125" s="208"/>
      <c r="T125" s="208"/>
    </row>
    <row r="126" spans="2:20" ht="59.25" customHeight="1">
      <c r="B126" s="219" t="str">
        <f t="shared" si="1"/>
        <v/>
      </c>
      <c r="C126" s="219" t="str">
        <f>IF(AND(Tabla15[[#This Row],[Código de actuación]]="Ha intoducido una tipología de gasto sin código de actuación asociado en la hoja de RELACIÓN DE GASTOS",LEN(S126)&gt;10),MID(S126,2,10000),IF(AND(Tabla15[[#This Row],[Código de actuación]]&lt;&gt;"",LEN(S126)&lt;38),"Ha introducido un número de actuación sin tipología asociada en la hoja RELACIÓN DE GASTOS",MID(S126,37,10000)))</f>
        <v/>
      </c>
      <c r="D126" s="120" t="str">
        <f>IF(OR(Tabla15[[#This Row],[Código de actuación]]="",Tabla15[[#This Row],[Tipología de coste]]=""),"",SUMIFS('RELACIÓN DE GASTOS'!$R$22:$R$164,'RELACIÓN DE GASTOS'!$G$22:$G$164,C126,'RELACIÓN DE GASTOS'!$E$22:$E$164,B126))</f>
        <v/>
      </c>
      <c r="E126" s="120" t="str" cm="1">
        <f t="array" ref="E126">IF(OR(Tabla15[[#This Row],[Código de actuación]]="",Tabla15[[#This Row],[Tipología de coste]]=""),"",IF(AND(C126='Actuaciones-gastos'!$A$24,ISERROR(SEARCH("P16", B126))=FALSE),SUM(_xlfn._xlws.FILTER('ACTUACIONES TIPO 16'!$I$19:$I$35,'ACTUACIONES TIPO 16'!$B$19:$B$35='TOTAL GASTOS'!B126,"")),(0.9*D126)))</f>
        <v/>
      </c>
      <c r="K126" s="18"/>
      <c r="L126" s="18"/>
      <c r="Q126" s="229" t="str">
        <f>'RELACIÓN DE GASTOS'!E132&amp;"("&amp;'RELACIÓN DE GASTOS'!G132</f>
        <v>(</v>
      </c>
    </row>
    <row r="127" spans="2:20" ht="59.25" customHeight="1">
      <c r="B127" s="219" t="str">
        <f t="shared" si="1"/>
        <v/>
      </c>
      <c r="C127" s="219" t="str">
        <f>IF(AND(Tabla15[[#This Row],[Código de actuación]]="Ha intoducido una tipología de gasto sin código de actuación asociado en la hoja de RELACIÓN DE GASTOS",LEN(S127)&gt;10),MID(S127,2,10000),IF(AND(Tabla15[[#This Row],[Código de actuación]]&lt;&gt;"",LEN(S127)&lt;38),"Ha introducido un número de actuación sin tipología asociada en la hoja RELACIÓN DE GASTOS",MID(S127,37,10000)))</f>
        <v/>
      </c>
      <c r="D127" s="120" t="str">
        <f>IF(OR(Tabla15[[#This Row],[Código de actuación]]="",Tabla15[[#This Row],[Tipología de coste]]=""),"",SUMIFS('RELACIÓN DE GASTOS'!$R$22:$R$164,'RELACIÓN DE GASTOS'!$G$22:$G$164,C127,'RELACIÓN DE GASTOS'!$E$22:$E$164,B127))</f>
        <v/>
      </c>
      <c r="E127" s="120" t="str" cm="1">
        <f t="array" ref="E127">IF(OR(Tabla15[[#This Row],[Código de actuación]]="",Tabla15[[#This Row],[Tipología de coste]]=""),"",IF(AND(C127='Actuaciones-gastos'!$A$24,ISERROR(SEARCH("P16", B127))=FALSE),SUM(_xlfn._xlws.FILTER('ACTUACIONES TIPO 16'!$I$19:$I$35,'ACTUACIONES TIPO 16'!$B$19:$B$35='TOTAL GASTOS'!B127,"")),(0.9*D127)))</f>
        <v/>
      </c>
      <c r="Q127" s="229" t="str">
        <f>'RELACIÓN DE GASTOS'!E133&amp;"("&amp;'RELACIÓN DE GASTOS'!G133</f>
        <v>(</v>
      </c>
    </row>
    <row r="128" spans="2:20" ht="59.25" customHeight="1">
      <c r="B128" s="219" t="str">
        <f t="shared" si="1"/>
        <v/>
      </c>
      <c r="C128" s="219" t="str">
        <f>IF(AND(Tabla15[[#This Row],[Código de actuación]]="Ha intoducido una tipología de gasto sin código de actuación asociado en la hoja de RELACIÓN DE GASTOS",LEN(S128)&gt;10),MID(S128,2,10000),IF(AND(Tabla15[[#This Row],[Código de actuación]]&lt;&gt;"",LEN(S128)&lt;38),"Ha introducido un número de actuación sin tipología asociada en la hoja RELACIÓN DE GASTOS",MID(S128,37,10000)))</f>
        <v/>
      </c>
      <c r="D128" s="120" t="str">
        <f>IF(OR(Tabla15[[#This Row],[Código de actuación]]="",Tabla15[[#This Row],[Tipología de coste]]=""),"",SUMIFS('RELACIÓN DE GASTOS'!$R$22:$R$164,'RELACIÓN DE GASTOS'!$G$22:$G$164,C128,'RELACIÓN DE GASTOS'!$E$22:$E$164,B128))</f>
        <v/>
      </c>
      <c r="E128" s="120" t="str" cm="1">
        <f t="array" ref="E128">IF(OR(Tabla15[[#This Row],[Código de actuación]]="",Tabla15[[#This Row],[Tipología de coste]]=""),"",IF(AND(C128='Actuaciones-gastos'!$A$24,ISERROR(SEARCH("P16", B128))=FALSE),SUM(_xlfn._xlws.FILTER('ACTUACIONES TIPO 16'!$I$19:$I$35,'ACTUACIONES TIPO 16'!$B$19:$B$35='TOTAL GASTOS'!B128,"")),(0.9*D128)))</f>
        <v/>
      </c>
      <c r="Q128" s="229" t="str">
        <f>'RELACIÓN DE GASTOS'!E134&amp;"("&amp;'RELACIÓN DE GASTOS'!G134</f>
        <v>(</v>
      </c>
    </row>
    <row r="129" spans="2:20" ht="59.25" customHeight="1">
      <c r="B129" s="219" t="str">
        <f t="shared" si="1"/>
        <v/>
      </c>
      <c r="C129" s="219" t="str">
        <f>IF(AND(Tabla15[[#This Row],[Código de actuación]]="Ha intoducido una tipología de gasto sin código de actuación asociado en la hoja de RELACIÓN DE GASTOS",LEN(S129)&gt;10),MID(S129,2,10000),IF(AND(Tabla15[[#This Row],[Código de actuación]]&lt;&gt;"",LEN(S129)&lt;38),"Ha introducido un número de actuación sin tipología asociada en la hoja RELACIÓN DE GASTOS",MID(S129,37,10000)))</f>
        <v/>
      </c>
      <c r="D129" s="120" t="str">
        <f>IF(OR(Tabla15[[#This Row],[Código de actuación]]="",Tabla15[[#This Row],[Tipología de coste]]=""),"",SUMIFS('RELACIÓN DE GASTOS'!$R$22:$R$164,'RELACIÓN DE GASTOS'!$G$22:$G$164,C129,'RELACIÓN DE GASTOS'!$E$22:$E$164,B129))</f>
        <v/>
      </c>
      <c r="E129" s="120" t="str" cm="1">
        <f t="array" ref="E129">IF(OR(Tabla15[[#This Row],[Código de actuación]]="",Tabla15[[#This Row],[Tipología de coste]]=""),"",IF(AND(C129='Actuaciones-gastos'!$A$24,ISERROR(SEARCH("P16", B129))=FALSE),SUM(_xlfn._xlws.FILTER('ACTUACIONES TIPO 16'!$I$19:$I$35,'ACTUACIONES TIPO 16'!$B$19:$B$35='TOTAL GASTOS'!B129,"")),(0.9*D129)))</f>
        <v/>
      </c>
      <c r="Q129" s="229" t="str">
        <f>'RELACIÓN DE GASTOS'!E135&amp;"("&amp;'RELACIÓN DE GASTOS'!G135</f>
        <v>(</v>
      </c>
    </row>
    <row r="130" spans="2:20" ht="59.25" customHeight="1">
      <c r="B130" s="219" t="str">
        <f t="shared" si="1"/>
        <v/>
      </c>
      <c r="C130" s="219" t="str">
        <f>IF(AND(Tabla15[[#This Row],[Código de actuación]]="Ha intoducido una tipología de gasto sin código de actuación asociado en la hoja de RELACIÓN DE GASTOS",LEN(S130)&gt;10),MID(S130,2,10000),IF(AND(Tabla15[[#This Row],[Código de actuación]]&lt;&gt;"",LEN(S130)&lt;38),"Ha introducido un número de actuación sin tipología asociada en la hoja RELACIÓN DE GASTOS",MID(S130,37,10000)))</f>
        <v/>
      </c>
      <c r="D130" s="120" t="str">
        <f>IF(OR(Tabla15[[#This Row],[Código de actuación]]="",Tabla15[[#This Row],[Tipología de coste]]=""),"",SUMIFS('RELACIÓN DE GASTOS'!$R$22:$R$164,'RELACIÓN DE GASTOS'!$G$22:$G$164,C130,'RELACIÓN DE GASTOS'!$E$22:$E$164,B130))</f>
        <v/>
      </c>
      <c r="E130" s="120" t="str" cm="1">
        <f t="array" ref="E130">IF(OR(Tabla15[[#This Row],[Código de actuación]]="",Tabla15[[#This Row],[Tipología de coste]]=""),"",IF(AND(C130='Actuaciones-gastos'!$A$24,ISERROR(SEARCH("P16", B130))=FALSE),SUM(_xlfn._xlws.FILTER('ACTUACIONES TIPO 16'!$I$19:$I$35,'ACTUACIONES TIPO 16'!$B$19:$B$35='TOTAL GASTOS'!B130,"")),(0.9*D130)))</f>
        <v/>
      </c>
      <c r="Q130" s="229" t="str">
        <f>'RELACIÓN DE GASTOS'!E136&amp;"("&amp;'RELACIÓN DE GASTOS'!G136</f>
        <v>(</v>
      </c>
    </row>
    <row r="131" spans="2:20" ht="59.25" customHeight="1">
      <c r="B131" s="219" t="str">
        <f t="shared" si="1"/>
        <v/>
      </c>
      <c r="C131" s="219" t="str">
        <f>IF(AND(Tabla15[[#This Row],[Código de actuación]]="Ha intoducido una tipología de gasto sin código de actuación asociado en la hoja de RELACIÓN DE GASTOS",LEN(S131)&gt;10),MID(S131,2,10000),IF(AND(Tabla15[[#This Row],[Código de actuación]]&lt;&gt;"",LEN(S131)&lt;38),"Ha introducido un número de actuación sin tipología asociada en la hoja RELACIÓN DE GASTOS",MID(S131,37,10000)))</f>
        <v/>
      </c>
      <c r="D131" s="120" t="str">
        <f>IF(OR(Tabla15[[#This Row],[Código de actuación]]="",Tabla15[[#This Row],[Tipología de coste]]=""),"",SUMIFS('RELACIÓN DE GASTOS'!$R$22:$R$164,'RELACIÓN DE GASTOS'!$G$22:$G$164,C131,'RELACIÓN DE GASTOS'!$E$22:$E$164,B131))</f>
        <v/>
      </c>
      <c r="E131" s="120" t="str" cm="1">
        <f t="array" ref="E131">IF(OR(Tabla15[[#This Row],[Código de actuación]]="",Tabla15[[#This Row],[Tipología de coste]]=""),"",IF(AND(C131='Actuaciones-gastos'!$A$24,ISERROR(SEARCH("P16", B131))=FALSE),SUM(_xlfn._xlws.FILTER('ACTUACIONES TIPO 16'!$I$19:$I$35,'ACTUACIONES TIPO 16'!$B$19:$B$35='TOTAL GASTOS'!B131,"")),(0.9*D131)))</f>
        <v/>
      </c>
      <c r="Q131" s="229" t="str">
        <f>'RELACIÓN DE GASTOS'!E137&amp;"("&amp;'RELACIÓN DE GASTOS'!G137</f>
        <v>(</v>
      </c>
    </row>
    <row r="132" spans="2:20" ht="59.25" customHeight="1">
      <c r="B132" s="219" t="str">
        <f t="shared" si="1"/>
        <v/>
      </c>
      <c r="C132" s="219" t="str">
        <f>IF(AND(Tabla15[[#This Row],[Código de actuación]]="Ha intoducido una tipología de gasto sin código de actuación asociado en la hoja de RELACIÓN DE GASTOS",LEN(S132)&gt;10),MID(S132,2,10000),IF(AND(Tabla15[[#This Row],[Código de actuación]]&lt;&gt;"",LEN(S132)&lt;38),"Ha introducido un número de actuación sin tipología asociada en la hoja RELACIÓN DE GASTOS",MID(S132,37,10000)))</f>
        <v/>
      </c>
      <c r="D132" s="120" t="str">
        <f>IF(OR(Tabla15[[#This Row],[Código de actuación]]="",Tabla15[[#This Row],[Tipología de coste]]=""),"",SUMIFS('RELACIÓN DE GASTOS'!$R$22:$R$164,'RELACIÓN DE GASTOS'!$G$22:$G$164,C132,'RELACIÓN DE GASTOS'!$E$22:$E$164,B132))</f>
        <v/>
      </c>
      <c r="E132" s="120" t="str" cm="1">
        <f t="array" ref="E132">IF(OR(Tabla15[[#This Row],[Código de actuación]]="",Tabla15[[#This Row],[Tipología de coste]]=""),"",IF(AND(C132='Actuaciones-gastos'!$A$24,ISERROR(SEARCH("P16", B132))=FALSE),SUM(_xlfn._xlws.FILTER('ACTUACIONES TIPO 16'!$I$19:$I$35,'ACTUACIONES TIPO 16'!$B$19:$B$35='TOTAL GASTOS'!B132,"")),(0.9*D132)))</f>
        <v/>
      </c>
      <c r="Q132" s="229" t="str">
        <f>'RELACIÓN DE GASTOS'!E138&amp;"("&amp;'RELACIÓN DE GASTOS'!G138</f>
        <v>(</v>
      </c>
    </row>
    <row r="133" spans="2:20" ht="59.25" customHeight="1">
      <c r="B133" s="219" t="str">
        <f t="shared" si="1"/>
        <v/>
      </c>
      <c r="C133" s="219" t="str">
        <f>IF(AND(Tabla15[[#This Row],[Código de actuación]]="Ha intoducido una tipología de gasto sin código de actuación asociado en la hoja de RELACIÓN DE GASTOS",LEN(S133)&gt;10),MID(S133,2,10000),IF(AND(Tabla15[[#This Row],[Código de actuación]]&lt;&gt;"",LEN(S133)&lt;38),"Ha introducido un número de actuación sin tipología asociada en la hoja RELACIÓN DE GASTOS",MID(S133,37,10000)))</f>
        <v/>
      </c>
      <c r="D133" s="120" t="str">
        <f>IF(OR(Tabla15[[#This Row],[Código de actuación]]="",Tabla15[[#This Row],[Tipología de coste]]=""),"",SUMIFS('RELACIÓN DE GASTOS'!$R$22:$R$164,'RELACIÓN DE GASTOS'!$G$22:$G$164,C133,'RELACIÓN DE GASTOS'!$E$22:$E$164,B133))</f>
        <v/>
      </c>
      <c r="E133" s="120" t="str" cm="1">
        <f t="array" ref="E133">IF(OR(Tabla15[[#This Row],[Código de actuación]]="",Tabla15[[#This Row],[Tipología de coste]]=""),"",IF(AND(C133='Actuaciones-gastos'!$A$24,ISERROR(SEARCH("P16", B133))=FALSE),SUM(_xlfn._xlws.FILTER('ACTUACIONES TIPO 16'!$I$19:$I$35,'ACTUACIONES TIPO 16'!$B$19:$B$35='TOTAL GASTOS'!B133,"")),(0.9*D133)))</f>
        <v/>
      </c>
      <c r="Q133" s="229" t="str">
        <f>'RELACIÓN DE GASTOS'!E139&amp;"("&amp;'RELACIÓN DE GASTOS'!G139</f>
        <v>(</v>
      </c>
    </row>
    <row r="134" spans="2:20" s="18" customFormat="1" ht="59.25" customHeight="1">
      <c r="B134" s="219" t="str">
        <f t="shared" si="1"/>
        <v/>
      </c>
      <c r="C134" s="219" t="str">
        <f>IF(AND(Tabla15[[#This Row],[Código de actuación]]="Ha intoducido una tipología de gasto sin código de actuación asociado en la hoja de RELACIÓN DE GASTOS",LEN(S134)&gt;10),MID(S134,2,10000),IF(AND(Tabla15[[#This Row],[Código de actuación]]&lt;&gt;"",LEN(S134)&lt;38),"Ha introducido un número de actuación sin tipología asociada en la hoja RELACIÓN DE GASTOS",MID(S134,37,10000)))</f>
        <v/>
      </c>
      <c r="D134" s="120" t="str">
        <f>IF(OR(Tabla15[[#This Row],[Código de actuación]]="",Tabla15[[#This Row],[Tipología de coste]]=""),"",SUMIFS('RELACIÓN DE GASTOS'!$R$22:$R$164,'RELACIÓN DE GASTOS'!$G$22:$G$164,C134,'RELACIÓN DE GASTOS'!$E$22:$E$164,B134))</f>
        <v/>
      </c>
      <c r="E134" s="120" t="str" cm="1">
        <f t="array" ref="E134">IF(OR(Tabla15[[#This Row],[Código de actuación]]="",Tabla15[[#This Row],[Tipología de coste]]=""),"",IF(AND(C134='Actuaciones-gastos'!$A$24,ISERROR(SEARCH("P16", B134))=FALSE),SUM(_xlfn._xlws.FILTER('ACTUACIONES TIPO 16'!$I$19:$I$35,'ACTUACIONES TIPO 16'!$B$19:$B$35='TOTAL GASTOS'!B134,"")),(0.9*D134)))</f>
        <v/>
      </c>
      <c r="K134" s="14"/>
      <c r="L134" s="14"/>
      <c r="N134" s="232"/>
      <c r="O134" s="232"/>
      <c r="P134" s="232"/>
      <c r="Q134" s="229" t="str">
        <f>'RELACIÓN DE GASTOS'!E140&amp;"("&amp;'RELACIÓN DE GASTOS'!G140</f>
        <v>(</v>
      </c>
      <c r="R134" s="208"/>
      <c r="S134" s="208"/>
      <c r="T134" s="208"/>
    </row>
    <row r="135" spans="2:20" ht="59.25" customHeight="1">
      <c r="B135" s="219" t="str">
        <f t="shared" si="1"/>
        <v/>
      </c>
      <c r="C135" s="219" t="str">
        <f>IF(AND(Tabla15[[#This Row],[Código de actuación]]="Ha intoducido una tipología de gasto sin código de actuación asociado en la hoja de RELACIÓN DE GASTOS",LEN(S135)&gt;10),MID(S135,2,10000),IF(AND(Tabla15[[#This Row],[Código de actuación]]&lt;&gt;"",LEN(S135)&lt;38),"Ha introducido un número de actuación sin tipología asociada en la hoja RELACIÓN DE GASTOS",MID(S135,37,10000)))</f>
        <v/>
      </c>
      <c r="D135" s="120" t="str">
        <f>IF(OR(Tabla15[[#This Row],[Código de actuación]]="",Tabla15[[#This Row],[Tipología de coste]]=""),"",SUMIFS('RELACIÓN DE GASTOS'!$R$22:$R$164,'RELACIÓN DE GASTOS'!$G$22:$G$164,C135,'RELACIÓN DE GASTOS'!$E$22:$E$164,B135))</f>
        <v/>
      </c>
      <c r="E135" s="120" t="str" cm="1">
        <f t="array" ref="E135">IF(OR(Tabla15[[#This Row],[Código de actuación]]="",Tabla15[[#This Row],[Tipología de coste]]=""),"",IF(AND(C135='Actuaciones-gastos'!$A$24,ISERROR(SEARCH("P16", B135))=FALSE),SUM(_xlfn._xlws.FILTER('ACTUACIONES TIPO 16'!$I$19:$I$35,'ACTUACIONES TIPO 16'!$B$19:$B$35='TOTAL GASTOS'!B135,"")),(0.9*D135)))</f>
        <v/>
      </c>
      <c r="K135" s="18"/>
      <c r="L135" s="18"/>
      <c r="Q135" s="229" t="str">
        <f>'RELACIÓN DE GASTOS'!E141&amp;"("&amp;'RELACIÓN DE GASTOS'!G141</f>
        <v>(</v>
      </c>
    </row>
    <row r="136" spans="2:20" ht="59.25" customHeight="1">
      <c r="B136" s="219" t="str">
        <f t="shared" si="1"/>
        <v/>
      </c>
      <c r="C136" s="219" t="str">
        <f>IF(AND(Tabla15[[#This Row],[Código de actuación]]="Ha intoducido una tipología de gasto sin código de actuación asociado en la hoja de RELACIÓN DE GASTOS",LEN(S136)&gt;10),MID(S136,2,10000),IF(AND(Tabla15[[#This Row],[Código de actuación]]&lt;&gt;"",LEN(S136)&lt;38),"Ha introducido un número de actuación sin tipología asociada en la hoja RELACIÓN DE GASTOS",MID(S136,37,10000)))</f>
        <v/>
      </c>
      <c r="D136" s="120" t="str">
        <f>IF(OR(Tabla15[[#This Row],[Código de actuación]]="",Tabla15[[#This Row],[Tipología de coste]]=""),"",SUMIFS('RELACIÓN DE GASTOS'!$R$22:$R$164,'RELACIÓN DE GASTOS'!$G$22:$G$164,C136,'RELACIÓN DE GASTOS'!$E$22:$E$164,B136))</f>
        <v/>
      </c>
      <c r="E136" s="120" t="str" cm="1">
        <f t="array" ref="E136">IF(OR(Tabla15[[#This Row],[Código de actuación]]="",Tabla15[[#This Row],[Tipología de coste]]=""),"",IF(AND(C136='Actuaciones-gastos'!$A$24,ISERROR(SEARCH("P16", B136))=FALSE),SUM(_xlfn._xlws.FILTER('ACTUACIONES TIPO 16'!$I$19:$I$35,'ACTUACIONES TIPO 16'!$B$19:$B$35='TOTAL GASTOS'!B136,"")),(0.9*D136)))</f>
        <v/>
      </c>
      <c r="Q136" s="229" t="str">
        <f>'RELACIÓN DE GASTOS'!E142&amp;"("&amp;'RELACIÓN DE GASTOS'!G142</f>
        <v>(</v>
      </c>
    </row>
    <row r="137" spans="2:20" ht="59.25" customHeight="1">
      <c r="B137" s="219" t="str">
        <f t="shared" si="1"/>
        <v/>
      </c>
      <c r="C137" s="219" t="str">
        <f>IF(AND(Tabla15[[#This Row],[Código de actuación]]="Ha intoducido una tipología de gasto sin código de actuación asociado en la hoja de RELACIÓN DE GASTOS",LEN(S137)&gt;10),MID(S137,2,10000),IF(AND(Tabla15[[#This Row],[Código de actuación]]&lt;&gt;"",LEN(S137)&lt;38),"Ha introducido un número de actuación sin tipología asociada en la hoja RELACIÓN DE GASTOS",MID(S137,37,10000)))</f>
        <v/>
      </c>
      <c r="D137" s="120" t="str">
        <f>IF(OR(Tabla15[[#This Row],[Código de actuación]]="",Tabla15[[#This Row],[Tipología de coste]]=""),"",SUMIFS('RELACIÓN DE GASTOS'!$R$22:$R$164,'RELACIÓN DE GASTOS'!$G$22:$G$164,C137,'RELACIÓN DE GASTOS'!$E$22:$E$164,B137))</f>
        <v/>
      </c>
      <c r="E137" s="120" t="str" cm="1">
        <f t="array" ref="E137">IF(OR(Tabla15[[#This Row],[Código de actuación]]="",Tabla15[[#This Row],[Tipología de coste]]=""),"",IF(AND(C137='Actuaciones-gastos'!$A$24,ISERROR(SEARCH("P16", B137))=FALSE),SUM(_xlfn._xlws.FILTER('ACTUACIONES TIPO 16'!$I$19:$I$35,'ACTUACIONES TIPO 16'!$B$19:$B$35='TOTAL GASTOS'!B137,"")),(0.9*D137)))</f>
        <v/>
      </c>
      <c r="Q137" s="229" t="str">
        <f>'RELACIÓN DE GASTOS'!E143&amp;"("&amp;'RELACIÓN DE GASTOS'!G143</f>
        <v>(</v>
      </c>
    </row>
    <row r="138" spans="2:20" ht="59.25" customHeight="1">
      <c r="B138" s="219" t="str">
        <f t="shared" si="1"/>
        <v/>
      </c>
      <c r="C138" s="219" t="str">
        <f>IF(AND(Tabla15[[#This Row],[Código de actuación]]="Ha intoducido una tipología de gasto sin código de actuación asociado en la hoja de RELACIÓN DE GASTOS",LEN(S138)&gt;10),MID(S138,2,10000),IF(AND(Tabla15[[#This Row],[Código de actuación]]&lt;&gt;"",LEN(S138)&lt;38),"Ha introducido un número de actuación sin tipología asociada en la hoja RELACIÓN DE GASTOS",MID(S138,37,10000)))</f>
        <v/>
      </c>
      <c r="D138" s="120" t="str">
        <f>IF(OR(Tabla15[[#This Row],[Código de actuación]]="",Tabla15[[#This Row],[Tipología de coste]]=""),"",SUMIFS('RELACIÓN DE GASTOS'!$R$22:$R$164,'RELACIÓN DE GASTOS'!$G$22:$G$164,C138,'RELACIÓN DE GASTOS'!$E$22:$E$164,B138))</f>
        <v/>
      </c>
      <c r="E138" s="120" t="str" cm="1">
        <f t="array" ref="E138">IF(OR(Tabla15[[#This Row],[Código de actuación]]="",Tabla15[[#This Row],[Tipología de coste]]=""),"",IF(AND(C138='Actuaciones-gastos'!$A$24,ISERROR(SEARCH("P16", B138))=FALSE),SUM(_xlfn._xlws.FILTER('ACTUACIONES TIPO 16'!$I$19:$I$35,'ACTUACIONES TIPO 16'!$B$19:$B$35='TOTAL GASTOS'!B138,"")),(0.9*D138)))</f>
        <v/>
      </c>
      <c r="Q138" s="229" t="str">
        <f>'RELACIÓN DE GASTOS'!E144&amp;"("&amp;'RELACIÓN DE GASTOS'!G144</f>
        <v>(</v>
      </c>
    </row>
    <row r="139" spans="2:20" ht="59.25" customHeight="1">
      <c r="B139" s="219" t="str">
        <f t="shared" si="1"/>
        <v/>
      </c>
      <c r="C139" s="219" t="str">
        <f>IF(AND(Tabla15[[#This Row],[Código de actuación]]="Ha intoducido una tipología de gasto sin código de actuación asociado en la hoja de RELACIÓN DE GASTOS",LEN(S139)&gt;10),MID(S139,2,10000),IF(AND(Tabla15[[#This Row],[Código de actuación]]&lt;&gt;"",LEN(S139)&lt;38),"Ha introducido un número de actuación sin tipología asociada en la hoja RELACIÓN DE GASTOS",MID(S139,37,10000)))</f>
        <v/>
      </c>
      <c r="D139" s="120" t="str">
        <f>IF(OR(Tabla15[[#This Row],[Código de actuación]]="",Tabla15[[#This Row],[Tipología de coste]]=""),"",SUMIFS('RELACIÓN DE GASTOS'!$R$22:$R$164,'RELACIÓN DE GASTOS'!$G$22:$G$164,C139,'RELACIÓN DE GASTOS'!$E$22:$E$164,B139))</f>
        <v/>
      </c>
      <c r="E139" s="120" t="str" cm="1">
        <f t="array" ref="E139">IF(OR(Tabla15[[#This Row],[Código de actuación]]="",Tabla15[[#This Row],[Tipología de coste]]=""),"",IF(AND(C139='Actuaciones-gastos'!$A$24,ISERROR(SEARCH("P16", B139))=FALSE),SUM(_xlfn._xlws.FILTER('ACTUACIONES TIPO 16'!$I$19:$I$35,'ACTUACIONES TIPO 16'!$B$19:$B$35='TOTAL GASTOS'!B139,"")),(0.9*D139)))</f>
        <v/>
      </c>
      <c r="Q139" s="229" t="str">
        <f>'RELACIÓN DE GASTOS'!E145&amp;"("&amp;'RELACIÓN DE GASTOS'!G145</f>
        <v>(</v>
      </c>
    </row>
    <row r="140" spans="2:20" ht="59.25" customHeight="1">
      <c r="B140" s="219" t="str">
        <f t="shared" si="1"/>
        <v/>
      </c>
      <c r="C140" s="219" t="str">
        <f>IF(AND(Tabla15[[#This Row],[Código de actuación]]="Ha intoducido una tipología de gasto sin código de actuación asociado en la hoja de RELACIÓN DE GASTOS",LEN(S140)&gt;10),MID(S140,2,10000),IF(AND(Tabla15[[#This Row],[Código de actuación]]&lt;&gt;"",LEN(S140)&lt;38),"Ha introducido un número de actuación sin tipología asociada en la hoja RELACIÓN DE GASTOS",MID(S140,37,10000)))</f>
        <v/>
      </c>
      <c r="D140" s="120" t="str">
        <f>IF(OR(Tabla15[[#This Row],[Código de actuación]]="",Tabla15[[#This Row],[Tipología de coste]]=""),"",SUMIFS('RELACIÓN DE GASTOS'!$R$22:$R$164,'RELACIÓN DE GASTOS'!$G$22:$G$164,C140,'RELACIÓN DE GASTOS'!$E$22:$E$164,B140))</f>
        <v/>
      </c>
      <c r="E140" s="120" t="str" cm="1">
        <f t="array" ref="E140">IF(OR(Tabla15[[#This Row],[Código de actuación]]="",Tabla15[[#This Row],[Tipología de coste]]=""),"",IF(AND(C140='Actuaciones-gastos'!$A$24,ISERROR(SEARCH("P16", B140))=FALSE),SUM(_xlfn._xlws.FILTER('ACTUACIONES TIPO 16'!$I$19:$I$35,'ACTUACIONES TIPO 16'!$B$19:$B$35='TOTAL GASTOS'!B140,"")),(0.9*D140)))</f>
        <v/>
      </c>
      <c r="Q140" s="229" t="str">
        <f>'RELACIÓN DE GASTOS'!E146&amp;"("&amp;'RELACIÓN DE GASTOS'!G146</f>
        <v>(</v>
      </c>
    </row>
    <row r="141" spans="2:20" ht="59.25" customHeight="1">
      <c r="B141" s="219" t="str">
        <f t="shared" si="1"/>
        <v/>
      </c>
      <c r="C141" s="219" t="str">
        <f>IF(AND(Tabla15[[#This Row],[Código de actuación]]="Ha intoducido una tipología de gasto sin código de actuación asociado en la hoja de RELACIÓN DE GASTOS",LEN(S141)&gt;10),MID(S141,2,10000),IF(AND(Tabla15[[#This Row],[Código de actuación]]&lt;&gt;"",LEN(S141)&lt;38),"Ha introducido un número de actuación sin tipología asociada en la hoja RELACIÓN DE GASTOS",MID(S141,37,10000)))</f>
        <v/>
      </c>
      <c r="D141" s="120" t="str">
        <f>IF(OR(Tabla15[[#This Row],[Código de actuación]]="",Tabla15[[#This Row],[Tipología de coste]]=""),"",SUMIFS('RELACIÓN DE GASTOS'!$R$22:$R$164,'RELACIÓN DE GASTOS'!$G$22:$G$164,C141,'RELACIÓN DE GASTOS'!$E$22:$E$164,B141))</f>
        <v/>
      </c>
      <c r="E141" s="120" t="str" cm="1">
        <f t="array" ref="E141">IF(OR(Tabla15[[#This Row],[Código de actuación]]="",Tabla15[[#This Row],[Tipología de coste]]=""),"",IF(AND(C141='Actuaciones-gastos'!$A$24,ISERROR(SEARCH("P16", B141))=FALSE),SUM(_xlfn._xlws.FILTER('ACTUACIONES TIPO 16'!$I$19:$I$35,'ACTUACIONES TIPO 16'!$B$19:$B$35='TOTAL GASTOS'!B141,"")),(0.9*D141)))</f>
        <v/>
      </c>
      <c r="Q141" s="229" t="str">
        <f>'RELACIÓN DE GASTOS'!E147&amp;"("&amp;'RELACIÓN DE GASTOS'!G147</f>
        <v>(</v>
      </c>
    </row>
    <row r="142" spans="2:20" ht="59.25" customHeight="1">
      <c r="B142" s="219" t="str">
        <f t="shared" si="1"/>
        <v/>
      </c>
      <c r="C142" s="219" t="str">
        <f>IF(AND(Tabla15[[#This Row],[Código de actuación]]="Ha intoducido una tipología de gasto sin código de actuación asociado en la hoja de RELACIÓN DE GASTOS",LEN(S142)&gt;10),MID(S142,2,10000),IF(AND(Tabla15[[#This Row],[Código de actuación]]&lt;&gt;"",LEN(S142)&lt;38),"Ha introducido un número de actuación sin tipología asociada en la hoja RELACIÓN DE GASTOS",MID(S142,37,10000)))</f>
        <v/>
      </c>
      <c r="D142" s="120" t="str">
        <f>IF(OR(Tabla15[[#This Row],[Código de actuación]]="",Tabla15[[#This Row],[Tipología de coste]]=""),"",SUMIFS('RELACIÓN DE GASTOS'!$R$22:$R$164,'RELACIÓN DE GASTOS'!$G$22:$G$164,C142,'RELACIÓN DE GASTOS'!$E$22:$E$164,B142))</f>
        <v/>
      </c>
      <c r="E142" s="120" t="str" cm="1">
        <f t="array" ref="E142">IF(OR(Tabla15[[#This Row],[Código de actuación]]="",Tabla15[[#This Row],[Tipología de coste]]=""),"",IF(AND(C142='Actuaciones-gastos'!$A$24,ISERROR(SEARCH("P16", B142))=FALSE),SUM(_xlfn._xlws.FILTER('ACTUACIONES TIPO 16'!$I$19:$I$35,'ACTUACIONES TIPO 16'!$B$19:$B$35='TOTAL GASTOS'!B142,"")),(0.9*D142)))</f>
        <v/>
      </c>
      <c r="Q142" s="229" t="str">
        <f>'RELACIÓN DE GASTOS'!E148&amp;"("&amp;'RELACIÓN DE GASTOS'!G148</f>
        <v>(</v>
      </c>
    </row>
    <row r="143" spans="2:20" s="18" customFormat="1" ht="59.25" customHeight="1">
      <c r="B143" s="219" t="str">
        <f t="shared" si="1"/>
        <v/>
      </c>
      <c r="C143" s="219" t="str">
        <f>IF(AND(Tabla15[[#This Row],[Código de actuación]]="Ha intoducido una tipología de gasto sin código de actuación asociado en la hoja de RELACIÓN DE GASTOS",LEN(S143)&gt;10),MID(S143,2,10000),IF(AND(Tabla15[[#This Row],[Código de actuación]]&lt;&gt;"",LEN(S143)&lt;38),"Ha introducido un número de actuación sin tipología asociada en la hoja RELACIÓN DE GASTOS",MID(S143,37,10000)))</f>
        <v/>
      </c>
      <c r="D143" s="120" t="str">
        <f>IF(OR(Tabla15[[#This Row],[Código de actuación]]="",Tabla15[[#This Row],[Tipología de coste]]=""),"",SUMIFS('RELACIÓN DE GASTOS'!$R$22:$R$164,'RELACIÓN DE GASTOS'!$G$22:$G$164,C143,'RELACIÓN DE GASTOS'!$E$22:$E$164,B143))</f>
        <v/>
      </c>
      <c r="E143" s="120" t="str" cm="1">
        <f t="array" ref="E143">IF(OR(Tabla15[[#This Row],[Código de actuación]]="",Tabla15[[#This Row],[Tipología de coste]]=""),"",IF(AND(C143='Actuaciones-gastos'!$A$24,ISERROR(SEARCH("P16", B143))=FALSE),SUM(_xlfn._xlws.FILTER('ACTUACIONES TIPO 16'!$I$19:$I$35,'ACTUACIONES TIPO 16'!$B$19:$B$35='TOTAL GASTOS'!B143,"")),(0.9*D143)))</f>
        <v/>
      </c>
      <c r="K143" s="14"/>
      <c r="L143" s="14"/>
      <c r="N143" s="232"/>
      <c r="O143" s="232"/>
      <c r="P143" s="232"/>
      <c r="Q143" s="229" t="str">
        <f>'RELACIÓN DE GASTOS'!E149&amp;"("&amp;'RELACIÓN DE GASTOS'!G149</f>
        <v>(</v>
      </c>
      <c r="R143" s="208"/>
      <c r="S143" s="208"/>
      <c r="T143" s="208"/>
    </row>
    <row r="144" spans="2:20" ht="59.25" customHeight="1">
      <c r="B144" s="219" t="str">
        <f t="shared" si="1"/>
        <v/>
      </c>
      <c r="C144" s="219" t="str">
        <f>IF(AND(Tabla15[[#This Row],[Código de actuación]]="Ha intoducido una tipología de gasto sin código de actuación asociado en la hoja de RELACIÓN DE GASTOS",LEN(S144)&gt;10),MID(S144,2,10000),IF(AND(Tabla15[[#This Row],[Código de actuación]]&lt;&gt;"",LEN(S144)&lt;38),"Ha introducido un número de actuación sin tipología asociada en la hoja RELACIÓN DE GASTOS",MID(S144,37,10000)))</f>
        <v/>
      </c>
      <c r="D144" s="120" t="str">
        <f>IF(OR(Tabla15[[#This Row],[Código de actuación]]="",Tabla15[[#This Row],[Tipología de coste]]=""),"",SUMIFS('RELACIÓN DE GASTOS'!$R$22:$R$164,'RELACIÓN DE GASTOS'!$G$22:$G$164,C144,'RELACIÓN DE GASTOS'!$E$22:$E$164,B144))</f>
        <v/>
      </c>
      <c r="E144" s="120" t="str" cm="1">
        <f t="array" ref="E144">IF(OR(Tabla15[[#This Row],[Código de actuación]]="",Tabla15[[#This Row],[Tipología de coste]]=""),"",IF(AND(C144='Actuaciones-gastos'!$A$24,ISERROR(SEARCH("P16", B144))=FALSE),SUM(_xlfn._xlws.FILTER('ACTUACIONES TIPO 16'!$I$19:$I$35,'ACTUACIONES TIPO 16'!$B$19:$B$35='TOTAL GASTOS'!B144,"")),(0.9*D144)))</f>
        <v/>
      </c>
      <c r="K144" s="18"/>
      <c r="L144" s="18"/>
      <c r="Q144" s="229" t="str">
        <f>'RELACIÓN DE GASTOS'!E150&amp;"("&amp;'RELACIÓN DE GASTOS'!G150</f>
        <v>(</v>
      </c>
    </row>
    <row r="145" spans="2:20" ht="59.25" customHeight="1">
      <c r="B145" s="219" t="str">
        <f t="shared" si="1"/>
        <v/>
      </c>
      <c r="C145" s="219" t="str">
        <f>IF(AND(Tabla15[[#This Row],[Código de actuación]]="Ha intoducido una tipología de gasto sin código de actuación asociado en la hoja de RELACIÓN DE GASTOS",LEN(S145)&gt;10),MID(S145,2,10000),IF(AND(Tabla15[[#This Row],[Código de actuación]]&lt;&gt;"",LEN(S145)&lt;38),"Ha introducido un número de actuación sin tipología asociada en la hoja RELACIÓN DE GASTOS",MID(S145,37,10000)))</f>
        <v/>
      </c>
      <c r="D145" s="120" t="str">
        <f>IF(OR(Tabla15[[#This Row],[Código de actuación]]="",Tabla15[[#This Row],[Tipología de coste]]=""),"",SUMIFS('RELACIÓN DE GASTOS'!$R$22:$R$164,'RELACIÓN DE GASTOS'!$G$22:$G$164,C145,'RELACIÓN DE GASTOS'!$E$22:$E$164,B145))</f>
        <v/>
      </c>
      <c r="E145" s="120" t="str" cm="1">
        <f t="array" ref="E145">IF(OR(Tabla15[[#This Row],[Código de actuación]]="",Tabla15[[#This Row],[Tipología de coste]]=""),"",IF(AND(C145='Actuaciones-gastos'!$A$24,ISERROR(SEARCH("P16", B145))=FALSE),SUM(_xlfn._xlws.FILTER('ACTUACIONES TIPO 16'!$I$19:$I$35,'ACTUACIONES TIPO 16'!$B$19:$B$35='TOTAL GASTOS'!B145,"")),(0.9*D145)))</f>
        <v/>
      </c>
      <c r="Q145" s="229" t="str">
        <f>'RELACIÓN DE GASTOS'!E151&amp;"("&amp;'RELACIÓN DE GASTOS'!G151</f>
        <v>(</v>
      </c>
    </row>
    <row r="146" spans="2:20" ht="59.25" customHeight="1">
      <c r="B146" s="219" t="str">
        <f t="shared" ref="B146:B180" si="2">IF(AND(LEN(S146)&gt;5,ISERROR(SEARCH("PRTR",S146))=TRUE),"Ha intoducido una tipología de gasto sin código de actuación asociado en la hoja de RELACIÓN DE GASTOS",LEFT(S146,35))</f>
        <v/>
      </c>
      <c r="C146" s="219" t="str">
        <f>IF(AND(Tabla15[[#This Row],[Código de actuación]]="Ha intoducido una tipología de gasto sin código de actuación asociado en la hoja de RELACIÓN DE GASTOS",LEN(S146)&gt;10),MID(S146,2,10000),IF(AND(Tabla15[[#This Row],[Código de actuación]]&lt;&gt;"",LEN(S146)&lt;38),"Ha introducido un número de actuación sin tipología asociada en la hoja RELACIÓN DE GASTOS",MID(S146,37,10000)))</f>
        <v/>
      </c>
      <c r="D146" s="120" t="str">
        <f>IF(OR(Tabla15[[#This Row],[Código de actuación]]="",Tabla15[[#This Row],[Tipología de coste]]=""),"",SUMIFS('RELACIÓN DE GASTOS'!$R$22:$R$164,'RELACIÓN DE GASTOS'!$G$22:$G$164,C146,'RELACIÓN DE GASTOS'!$E$22:$E$164,B146))</f>
        <v/>
      </c>
      <c r="E146" s="120" t="str" cm="1">
        <f t="array" ref="E146">IF(OR(Tabla15[[#This Row],[Código de actuación]]="",Tabla15[[#This Row],[Tipología de coste]]=""),"",IF(AND(C146='Actuaciones-gastos'!$A$24,ISERROR(SEARCH("P16", B146))=FALSE),SUM(_xlfn._xlws.FILTER('ACTUACIONES TIPO 16'!$I$19:$I$35,'ACTUACIONES TIPO 16'!$B$19:$B$35='TOTAL GASTOS'!B146,"")),(0.9*D146)))</f>
        <v/>
      </c>
      <c r="Q146" s="229" t="str">
        <f>'RELACIÓN DE GASTOS'!E152&amp;"("&amp;'RELACIÓN DE GASTOS'!G152</f>
        <v>(</v>
      </c>
    </row>
    <row r="147" spans="2:20" ht="59.25" customHeight="1">
      <c r="B147" s="219" t="str">
        <f t="shared" si="2"/>
        <v/>
      </c>
      <c r="C147" s="219" t="str">
        <f>IF(AND(Tabla15[[#This Row],[Código de actuación]]="Ha intoducido una tipología de gasto sin código de actuación asociado en la hoja de RELACIÓN DE GASTOS",LEN(S147)&gt;10),MID(S147,2,10000),IF(AND(Tabla15[[#This Row],[Código de actuación]]&lt;&gt;"",LEN(S147)&lt;38),"Ha introducido un número de actuación sin tipología asociada en la hoja RELACIÓN DE GASTOS",MID(S147,37,10000)))</f>
        <v/>
      </c>
      <c r="D147" s="120" t="str">
        <f>IF(OR(Tabla15[[#This Row],[Código de actuación]]="",Tabla15[[#This Row],[Tipología de coste]]=""),"",SUMIFS('RELACIÓN DE GASTOS'!$R$22:$R$164,'RELACIÓN DE GASTOS'!$G$22:$G$164,C147,'RELACIÓN DE GASTOS'!$E$22:$E$164,B147))</f>
        <v/>
      </c>
      <c r="E147" s="120" t="str" cm="1">
        <f t="array" ref="E147">IF(OR(Tabla15[[#This Row],[Código de actuación]]="",Tabla15[[#This Row],[Tipología de coste]]=""),"",IF(AND(C147='Actuaciones-gastos'!$A$24,ISERROR(SEARCH("P16", B147))=FALSE),SUM(_xlfn._xlws.FILTER('ACTUACIONES TIPO 16'!$I$19:$I$35,'ACTUACIONES TIPO 16'!$B$19:$B$35='TOTAL GASTOS'!B147,"")),(0.9*D147)))</f>
        <v/>
      </c>
      <c r="Q147" s="229" t="str">
        <f>'RELACIÓN DE GASTOS'!E153&amp;"("&amp;'RELACIÓN DE GASTOS'!G153</f>
        <v>(</v>
      </c>
    </row>
    <row r="148" spans="2:20" ht="59.25" customHeight="1">
      <c r="B148" s="219" t="str">
        <f t="shared" si="2"/>
        <v/>
      </c>
      <c r="C148" s="219" t="str">
        <f>IF(AND(Tabla15[[#This Row],[Código de actuación]]="Ha intoducido una tipología de gasto sin código de actuación asociado en la hoja de RELACIÓN DE GASTOS",LEN(S148)&gt;10),MID(S148,2,10000),IF(AND(Tabla15[[#This Row],[Código de actuación]]&lt;&gt;"",LEN(S148)&lt;38),"Ha introducido un número de actuación sin tipología asociada en la hoja RELACIÓN DE GASTOS",MID(S148,37,10000)))</f>
        <v/>
      </c>
      <c r="D148" s="120" t="str">
        <f>IF(OR(Tabla15[[#This Row],[Código de actuación]]="",Tabla15[[#This Row],[Tipología de coste]]=""),"",SUMIFS('RELACIÓN DE GASTOS'!$R$22:$R$164,'RELACIÓN DE GASTOS'!$G$22:$G$164,C148,'RELACIÓN DE GASTOS'!$E$22:$E$164,B148))</f>
        <v/>
      </c>
      <c r="E148" s="120" t="str" cm="1">
        <f t="array" ref="E148">IF(OR(Tabla15[[#This Row],[Código de actuación]]="",Tabla15[[#This Row],[Tipología de coste]]=""),"",IF(AND(C148='Actuaciones-gastos'!$A$24,ISERROR(SEARCH("P16", B148))=FALSE),SUM(_xlfn._xlws.FILTER('ACTUACIONES TIPO 16'!$I$19:$I$35,'ACTUACIONES TIPO 16'!$B$19:$B$35='TOTAL GASTOS'!B148,"")),(0.9*D148)))</f>
        <v/>
      </c>
      <c r="Q148" s="229" t="str">
        <f>'RELACIÓN DE GASTOS'!E154&amp;"("&amp;'RELACIÓN DE GASTOS'!G154</f>
        <v>(</v>
      </c>
    </row>
    <row r="149" spans="2:20" ht="59.25" customHeight="1">
      <c r="B149" s="219" t="str">
        <f t="shared" si="2"/>
        <v/>
      </c>
      <c r="C149" s="219" t="str">
        <f>IF(AND(Tabla15[[#This Row],[Código de actuación]]="Ha intoducido una tipología de gasto sin código de actuación asociado en la hoja de RELACIÓN DE GASTOS",LEN(S149)&gt;10),MID(S149,2,10000),IF(AND(Tabla15[[#This Row],[Código de actuación]]&lt;&gt;"",LEN(S149)&lt;38),"Ha introducido un número de actuación sin tipología asociada en la hoja RELACIÓN DE GASTOS",MID(S149,37,10000)))</f>
        <v/>
      </c>
      <c r="D149" s="120" t="str">
        <f>IF(OR(Tabla15[[#This Row],[Código de actuación]]="",Tabla15[[#This Row],[Tipología de coste]]=""),"",SUMIFS('RELACIÓN DE GASTOS'!$R$22:$R$164,'RELACIÓN DE GASTOS'!$G$22:$G$164,C149,'RELACIÓN DE GASTOS'!$E$22:$E$164,B149))</f>
        <v/>
      </c>
      <c r="E149" s="120" t="str" cm="1">
        <f t="array" ref="E149">IF(OR(Tabla15[[#This Row],[Código de actuación]]="",Tabla15[[#This Row],[Tipología de coste]]=""),"",IF(AND(C149='Actuaciones-gastos'!$A$24,ISERROR(SEARCH("P16", B149))=FALSE),SUM(_xlfn._xlws.FILTER('ACTUACIONES TIPO 16'!$I$19:$I$35,'ACTUACIONES TIPO 16'!$B$19:$B$35='TOTAL GASTOS'!B149,"")),(0.9*D149)))</f>
        <v/>
      </c>
      <c r="Q149" s="229" t="str">
        <f>'RELACIÓN DE GASTOS'!E155&amp;"("&amp;'RELACIÓN DE GASTOS'!G155</f>
        <v>(</v>
      </c>
    </row>
    <row r="150" spans="2:20" ht="59.25" customHeight="1">
      <c r="B150" s="219" t="str">
        <f t="shared" si="2"/>
        <v/>
      </c>
      <c r="C150" s="219" t="str">
        <f>IF(AND(Tabla15[[#This Row],[Código de actuación]]="Ha intoducido una tipología de gasto sin código de actuación asociado en la hoja de RELACIÓN DE GASTOS",LEN(S150)&gt;10),MID(S150,2,10000),IF(AND(Tabla15[[#This Row],[Código de actuación]]&lt;&gt;"",LEN(S150)&lt;38),"Ha introducido un número de actuación sin tipología asociada en la hoja RELACIÓN DE GASTOS",MID(S150,37,10000)))</f>
        <v/>
      </c>
      <c r="D150" s="120" t="str">
        <f>IF(OR(Tabla15[[#This Row],[Código de actuación]]="",Tabla15[[#This Row],[Tipología de coste]]=""),"",SUMIFS('RELACIÓN DE GASTOS'!$R$22:$R$164,'RELACIÓN DE GASTOS'!$G$22:$G$164,C150,'RELACIÓN DE GASTOS'!$E$22:$E$164,B150))</f>
        <v/>
      </c>
      <c r="E150" s="120" t="str" cm="1">
        <f t="array" ref="E150">IF(OR(Tabla15[[#This Row],[Código de actuación]]="",Tabla15[[#This Row],[Tipología de coste]]=""),"",IF(AND(C150='Actuaciones-gastos'!$A$24,ISERROR(SEARCH("P16", B150))=FALSE),SUM(_xlfn._xlws.FILTER('ACTUACIONES TIPO 16'!$I$19:$I$35,'ACTUACIONES TIPO 16'!$B$19:$B$35='TOTAL GASTOS'!B150,"")),(0.9*D150)))</f>
        <v/>
      </c>
      <c r="Q150" s="229" t="str">
        <f>'RELACIÓN DE GASTOS'!E156&amp;"("&amp;'RELACIÓN DE GASTOS'!G156</f>
        <v>(</v>
      </c>
    </row>
    <row r="151" spans="2:20" ht="59.25" customHeight="1">
      <c r="B151" s="219" t="str">
        <f t="shared" si="2"/>
        <v/>
      </c>
      <c r="C151" s="219" t="str">
        <f>IF(AND(Tabla15[[#This Row],[Código de actuación]]="Ha intoducido una tipología de gasto sin código de actuación asociado en la hoja de RELACIÓN DE GASTOS",LEN(S151)&gt;10),MID(S151,2,10000),IF(AND(Tabla15[[#This Row],[Código de actuación]]&lt;&gt;"",LEN(S151)&lt;38),"Ha introducido un número de actuación sin tipología asociada en la hoja RELACIÓN DE GASTOS",MID(S151,37,10000)))</f>
        <v/>
      </c>
      <c r="D151" s="120" t="str">
        <f>IF(OR(Tabla15[[#This Row],[Código de actuación]]="",Tabla15[[#This Row],[Tipología de coste]]=""),"",SUMIFS('RELACIÓN DE GASTOS'!$R$22:$R$164,'RELACIÓN DE GASTOS'!$G$22:$G$164,C151,'RELACIÓN DE GASTOS'!$E$22:$E$164,B151))</f>
        <v/>
      </c>
      <c r="E151" s="120" t="str" cm="1">
        <f t="array" ref="E151">IF(OR(Tabla15[[#This Row],[Código de actuación]]="",Tabla15[[#This Row],[Tipología de coste]]=""),"",IF(AND(C151='Actuaciones-gastos'!$A$24,ISERROR(SEARCH("P16", B151))=FALSE),SUM(_xlfn._xlws.FILTER('ACTUACIONES TIPO 16'!$I$19:$I$35,'ACTUACIONES TIPO 16'!$B$19:$B$35='TOTAL GASTOS'!B151,"")),(0.9*D151)))</f>
        <v/>
      </c>
      <c r="Q151" s="229" t="str">
        <f>'RELACIÓN DE GASTOS'!E157&amp;"("&amp;'RELACIÓN DE GASTOS'!G157</f>
        <v>(</v>
      </c>
    </row>
    <row r="152" spans="2:20" s="18" customFormat="1" ht="59.25" customHeight="1">
      <c r="B152" s="219" t="str">
        <f t="shared" si="2"/>
        <v/>
      </c>
      <c r="C152" s="219" t="str">
        <f>IF(AND(Tabla15[[#This Row],[Código de actuación]]="Ha intoducido una tipología de gasto sin código de actuación asociado en la hoja de RELACIÓN DE GASTOS",LEN(S152)&gt;10),MID(S152,2,10000),IF(AND(Tabla15[[#This Row],[Código de actuación]]&lt;&gt;"",LEN(S152)&lt;38),"Ha introducido un número de actuación sin tipología asociada en la hoja RELACIÓN DE GASTOS",MID(S152,37,10000)))</f>
        <v/>
      </c>
      <c r="D152" s="120" t="str">
        <f>IF(OR(Tabla15[[#This Row],[Código de actuación]]="",Tabla15[[#This Row],[Tipología de coste]]=""),"",SUMIFS('RELACIÓN DE GASTOS'!$R$22:$R$164,'RELACIÓN DE GASTOS'!$G$22:$G$164,C152,'RELACIÓN DE GASTOS'!$E$22:$E$164,B152))</f>
        <v/>
      </c>
      <c r="E152" s="120" t="str" cm="1">
        <f t="array" ref="E152">IF(OR(Tabla15[[#This Row],[Código de actuación]]="",Tabla15[[#This Row],[Tipología de coste]]=""),"",IF(AND(C152='Actuaciones-gastos'!$A$24,ISERROR(SEARCH("P16", B152))=FALSE),SUM(_xlfn._xlws.FILTER('ACTUACIONES TIPO 16'!$I$19:$I$35,'ACTUACIONES TIPO 16'!$B$19:$B$35='TOTAL GASTOS'!B152,"")),(0.9*D152)))</f>
        <v/>
      </c>
      <c r="K152" s="14"/>
      <c r="L152" s="14"/>
      <c r="N152" s="232"/>
      <c r="O152" s="232"/>
      <c r="P152" s="232"/>
      <c r="Q152" s="229" t="str">
        <f>'RELACIÓN DE GASTOS'!E158&amp;"("&amp;'RELACIÓN DE GASTOS'!G158</f>
        <v>(</v>
      </c>
      <c r="R152" s="208"/>
      <c r="S152" s="208"/>
      <c r="T152" s="208"/>
    </row>
    <row r="153" spans="2:20" ht="59.25" customHeight="1">
      <c r="B153" s="219" t="str">
        <f t="shared" si="2"/>
        <v/>
      </c>
      <c r="C153" s="219" t="str">
        <f>IF(AND(Tabla15[[#This Row],[Código de actuación]]="Ha intoducido una tipología de gasto sin código de actuación asociado en la hoja de RELACIÓN DE GASTOS",LEN(S153)&gt;10),MID(S153,2,10000),IF(AND(Tabla15[[#This Row],[Código de actuación]]&lt;&gt;"",LEN(S153)&lt;38),"Ha introducido un número de actuación sin tipología asociada en la hoja RELACIÓN DE GASTOS",MID(S153,37,10000)))</f>
        <v/>
      </c>
      <c r="D153" s="120" t="str">
        <f>IF(OR(Tabla15[[#This Row],[Código de actuación]]="",Tabla15[[#This Row],[Tipología de coste]]=""),"",SUMIFS('RELACIÓN DE GASTOS'!$R$22:$R$164,'RELACIÓN DE GASTOS'!$G$22:$G$164,C153,'RELACIÓN DE GASTOS'!$E$22:$E$164,B153))</f>
        <v/>
      </c>
      <c r="E153" s="120" t="str" cm="1">
        <f t="array" ref="E153">IF(OR(Tabla15[[#This Row],[Código de actuación]]="",Tabla15[[#This Row],[Tipología de coste]]=""),"",IF(AND(C153='Actuaciones-gastos'!$A$24,ISERROR(SEARCH("P16", B153))=FALSE),SUM(_xlfn._xlws.FILTER('ACTUACIONES TIPO 16'!$I$19:$I$35,'ACTUACIONES TIPO 16'!$B$19:$B$35='TOTAL GASTOS'!B153,"")),(0.9*D153)))</f>
        <v/>
      </c>
      <c r="K153" s="18"/>
      <c r="L153" s="18"/>
      <c r="Q153" s="229" t="str">
        <f>'RELACIÓN DE GASTOS'!E159&amp;"("&amp;'RELACIÓN DE GASTOS'!G159</f>
        <v>(</v>
      </c>
    </row>
    <row r="154" spans="2:20" ht="59.25" customHeight="1">
      <c r="B154" s="219" t="str">
        <f t="shared" si="2"/>
        <v/>
      </c>
      <c r="C154" s="219" t="str">
        <f>IF(AND(Tabla15[[#This Row],[Código de actuación]]="Ha intoducido una tipología de gasto sin código de actuación asociado en la hoja de RELACIÓN DE GASTOS",LEN(S154)&gt;10),MID(S154,2,10000),IF(AND(Tabla15[[#This Row],[Código de actuación]]&lt;&gt;"",LEN(S154)&lt;38),"Ha introducido un número de actuación sin tipología asociada en la hoja RELACIÓN DE GASTOS",MID(S154,37,10000)))</f>
        <v/>
      </c>
      <c r="D154" s="120" t="str">
        <f>IF(OR(Tabla15[[#This Row],[Código de actuación]]="",Tabla15[[#This Row],[Tipología de coste]]=""),"",SUMIFS('RELACIÓN DE GASTOS'!$R$22:$R$164,'RELACIÓN DE GASTOS'!$G$22:$G$164,C154,'RELACIÓN DE GASTOS'!$E$22:$E$164,B154))</f>
        <v/>
      </c>
      <c r="E154" s="120" t="str" cm="1">
        <f t="array" ref="E154">IF(OR(Tabla15[[#This Row],[Código de actuación]]="",Tabla15[[#This Row],[Tipología de coste]]=""),"",IF(AND(C154='Actuaciones-gastos'!$A$24,ISERROR(SEARCH("P16", B154))=FALSE),SUM(_xlfn._xlws.FILTER('ACTUACIONES TIPO 16'!$I$19:$I$35,'ACTUACIONES TIPO 16'!$B$19:$B$35='TOTAL GASTOS'!B154,"")),(0.9*D154)))</f>
        <v/>
      </c>
      <c r="Q154" s="229" t="str">
        <f>'RELACIÓN DE GASTOS'!E160&amp;"("&amp;'RELACIÓN DE GASTOS'!G160</f>
        <v>(</v>
      </c>
    </row>
    <row r="155" spans="2:20" ht="59.25" customHeight="1">
      <c r="B155" s="219" t="str">
        <f t="shared" si="2"/>
        <v/>
      </c>
      <c r="C155" s="219" t="str">
        <f>IF(AND(Tabla15[[#This Row],[Código de actuación]]="Ha intoducido una tipología de gasto sin código de actuación asociado en la hoja de RELACIÓN DE GASTOS",LEN(S155)&gt;10),MID(S155,2,10000),IF(AND(Tabla15[[#This Row],[Código de actuación]]&lt;&gt;"",LEN(S155)&lt;38),"Ha introducido un número de actuación sin tipología asociada en la hoja RELACIÓN DE GASTOS",MID(S155,37,10000)))</f>
        <v/>
      </c>
      <c r="D155" s="120" t="str">
        <f>IF(OR(Tabla15[[#This Row],[Código de actuación]]="",Tabla15[[#This Row],[Tipología de coste]]=""),"",SUMIFS('RELACIÓN DE GASTOS'!$R$22:$R$164,'RELACIÓN DE GASTOS'!$G$22:$G$164,C155,'RELACIÓN DE GASTOS'!$E$22:$E$164,B155))</f>
        <v/>
      </c>
      <c r="E155" s="120" t="str" cm="1">
        <f t="array" ref="E155">IF(OR(Tabla15[[#This Row],[Código de actuación]]="",Tabla15[[#This Row],[Tipología de coste]]=""),"",IF(AND(C155='Actuaciones-gastos'!$A$24,ISERROR(SEARCH("P16", B155))=FALSE),SUM(_xlfn._xlws.FILTER('ACTUACIONES TIPO 16'!$I$19:$I$35,'ACTUACIONES TIPO 16'!$B$19:$B$35='TOTAL GASTOS'!B155,"")),(0.9*D155)))</f>
        <v/>
      </c>
      <c r="Q155" s="229" t="str">
        <f>'RELACIÓN DE GASTOS'!E161&amp;"("&amp;'RELACIÓN DE GASTOS'!G161</f>
        <v>(</v>
      </c>
    </row>
    <row r="156" spans="2:20" ht="59.25" customHeight="1">
      <c r="B156" s="219" t="str">
        <f t="shared" si="2"/>
        <v/>
      </c>
      <c r="C156" s="219" t="str">
        <f>IF(AND(Tabla15[[#This Row],[Código de actuación]]="Ha intoducido una tipología de gasto sin código de actuación asociado en la hoja de RELACIÓN DE GASTOS",LEN(S156)&gt;10),MID(S156,2,10000),IF(AND(Tabla15[[#This Row],[Código de actuación]]&lt;&gt;"",LEN(S156)&lt;38),"Ha introducido un número de actuación sin tipología asociada en la hoja RELACIÓN DE GASTOS",MID(S156,37,10000)))</f>
        <v/>
      </c>
      <c r="D156" s="120" t="str">
        <f>IF(OR(Tabla15[[#This Row],[Código de actuación]]="",Tabla15[[#This Row],[Tipología de coste]]=""),"",SUMIFS('RELACIÓN DE GASTOS'!$R$22:$R$164,'RELACIÓN DE GASTOS'!$G$22:$G$164,C156,'RELACIÓN DE GASTOS'!$E$22:$E$164,B156))</f>
        <v/>
      </c>
      <c r="E156" s="120" t="str" cm="1">
        <f t="array" ref="E156">IF(OR(Tabla15[[#This Row],[Código de actuación]]="",Tabla15[[#This Row],[Tipología de coste]]=""),"",IF(AND(C156='Actuaciones-gastos'!$A$24,ISERROR(SEARCH("P16", B156))=FALSE),SUM(_xlfn._xlws.FILTER('ACTUACIONES TIPO 16'!$I$19:$I$35,'ACTUACIONES TIPO 16'!$B$19:$B$35='TOTAL GASTOS'!B156,"")),(0.9*D156)))</f>
        <v/>
      </c>
      <c r="Q156" s="229" t="str">
        <f>'RELACIÓN DE GASTOS'!E162&amp;"("&amp;'RELACIÓN DE GASTOS'!G162</f>
        <v>(</v>
      </c>
    </row>
    <row r="157" spans="2:20" ht="59.25" customHeight="1">
      <c r="B157" s="219" t="str">
        <f t="shared" si="2"/>
        <v/>
      </c>
      <c r="C157" s="219" t="str">
        <f>IF(AND(Tabla15[[#This Row],[Código de actuación]]="Ha intoducido una tipología de gasto sin código de actuación asociado en la hoja de RELACIÓN DE GASTOS",LEN(S157)&gt;10),MID(S157,2,10000),IF(AND(Tabla15[[#This Row],[Código de actuación]]&lt;&gt;"",LEN(S157)&lt;38),"Ha introducido un número de actuación sin tipología asociada en la hoja RELACIÓN DE GASTOS",MID(S157,37,10000)))</f>
        <v/>
      </c>
      <c r="D157" s="120" t="str">
        <f>IF(OR(Tabla15[[#This Row],[Código de actuación]]="",Tabla15[[#This Row],[Tipología de coste]]=""),"",SUMIFS('RELACIÓN DE GASTOS'!$R$22:$R$164,'RELACIÓN DE GASTOS'!$G$22:$G$164,C157,'RELACIÓN DE GASTOS'!$E$22:$E$164,B157))</f>
        <v/>
      </c>
      <c r="E157" s="120" t="str" cm="1">
        <f t="array" ref="E157">IF(OR(Tabla15[[#This Row],[Código de actuación]]="",Tabla15[[#This Row],[Tipología de coste]]=""),"",IF(AND(C157='Actuaciones-gastos'!$A$24,ISERROR(SEARCH("P16", B157))=FALSE),SUM(_xlfn._xlws.FILTER('ACTUACIONES TIPO 16'!$I$19:$I$35,'ACTUACIONES TIPO 16'!$B$19:$B$35='TOTAL GASTOS'!B157,"")),(0.9*D157)))</f>
        <v/>
      </c>
      <c r="Q157" s="229" t="str">
        <f>'RELACIÓN DE GASTOS'!E163&amp;"("&amp;'RELACIÓN DE GASTOS'!G163</f>
        <v>(</v>
      </c>
    </row>
    <row r="158" spans="2:20" ht="59.25" customHeight="1">
      <c r="B158" s="219" t="str">
        <f t="shared" si="2"/>
        <v/>
      </c>
      <c r="C158" s="219" t="str">
        <f>IF(AND(Tabla15[[#This Row],[Código de actuación]]="Ha intoducido una tipología de gasto sin código de actuación asociado en la hoja de RELACIÓN DE GASTOS",LEN(S158)&gt;10),MID(S158,2,10000),IF(AND(Tabla15[[#This Row],[Código de actuación]]&lt;&gt;"",LEN(S158)&lt;38),"Ha introducido un número de actuación sin tipología asociada en la hoja RELACIÓN DE GASTOS",MID(S158,37,10000)))</f>
        <v/>
      </c>
      <c r="D158" s="120" t="str">
        <f>IF(OR(Tabla15[[#This Row],[Código de actuación]]="",Tabla15[[#This Row],[Tipología de coste]]=""),"",SUMIFS('RELACIÓN DE GASTOS'!$R$22:$R$164,'RELACIÓN DE GASTOS'!$G$22:$G$164,C158,'RELACIÓN DE GASTOS'!$E$22:$E$164,B158))</f>
        <v/>
      </c>
      <c r="E158" s="120" t="str" cm="1">
        <f t="array" ref="E158">IF(OR(Tabla15[[#This Row],[Código de actuación]]="",Tabla15[[#This Row],[Tipología de coste]]=""),"",IF(AND(C158='Actuaciones-gastos'!$A$24,ISERROR(SEARCH("P16", B158))=FALSE),SUM(_xlfn._xlws.FILTER('ACTUACIONES TIPO 16'!$I$19:$I$35,'ACTUACIONES TIPO 16'!$B$19:$B$35='TOTAL GASTOS'!B158,"")),(0.9*D158)))</f>
        <v/>
      </c>
      <c r="Q158" s="229" t="str">
        <f>'RELACIÓN DE GASTOS'!E164&amp;"("&amp;'RELACIÓN DE GASTOS'!G164</f>
        <v>(</v>
      </c>
    </row>
    <row r="159" spans="2:20" ht="59.25" customHeight="1">
      <c r="B159" s="219" t="str">
        <f t="shared" si="2"/>
        <v/>
      </c>
      <c r="C159" s="219" t="str">
        <f>IF(AND(Tabla15[[#This Row],[Código de actuación]]="Ha intoducido una tipología de gasto sin código de actuación asociado en la hoja de RELACIÓN DE GASTOS",LEN(S159)&gt;10),MID(S159,2,10000),IF(AND(Tabla15[[#This Row],[Código de actuación]]&lt;&gt;"",LEN(S159)&lt;38),"Ha introducido un número de actuación sin tipología asociada en la hoja RELACIÓN DE GASTOS",MID(S159,37,10000)))</f>
        <v/>
      </c>
      <c r="D159" s="120" t="str">
        <f>IF(OR(Tabla15[[#This Row],[Código de actuación]]="",Tabla15[[#This Row],[Tipología de coste]]=""),"",SUMIFS('RELACIÓN DE GASTOS'!$R$22:$R$164,'RELACIÓN DE GASTOS'!$G$22:$G$164,C159,'RELACIÓN DE GASTOS'!$E$22:$E$164,B159))</f>
        <v/>
      </c>
      <c r="E159" s="120" t="str" cm="1">
        <f t="array" ref="E159">IF(OR(Tabla15[[#This Row],[Código de actuación]]="",Tabla15[[#This Row],[Tipología de coste]]=""),"",IF(AND(C159='Actuaciones-gastos'!$A$24,ISERROR(SEARCH("P16", B159))=FALSE),SUM(_xlfn._xlws.FILTER('ACTUACIONES TIPO 16'!$I$19:$I$35,'ACTUACIONES TIPO 16'!$B$19:$B$35='TOTAL GASTOS'!B159,"")),(0.9*D159)))</f>
        <v/>
      </c>
      <c r="Q159" s="229" t="str">
        <f>'RELACIÓN DE GASTOS'!E165&amp;"("&amp;'RELACIÓN DE GASTOS'!G165</f>
        <v>(</v>
      </c>
    </row>
    <row r="160" spans="2:20" ht="59.25" customHeight="1">
      <c r="B160" s="219" t="str">
        <f t="shared" si="2"/>
        <v/>
      </c>
      <c r="C160" s="219" t="str">
        <f>IF(AND(Tabla15[[#This Row],[Código de actuación]]="Ha intoducido una tipología de gasto sin código de actuación asociado en la hoja de RELACIÓN DE GASTOS",LEN(S160)&gt;10),MID(S160,2,10000),IF(AND(Tabla15[[#This Row],[Código de actuación]]&lt;&gt;"",LEN(S160)&lt;38),"Ha introducido un número de actuación sin tipología asociada en la hoja RELACIÓN DE GASTOS",MID(S160,37,10000)))</f>
        <v/>
      </c>
      <c r="D160" s="120" t="str">
        <f>IF(OR(Tabla15[[#This Row],[Código de actuación]]="",Tabla15[[#This Row],[Tipología de coste]]=""),"",SUMIFS('RELACIÓN DE GASTOS'!$R$22:$R$164,'RELACIÓN DE GASTOS'!$G$22:$G$164,C160,'RELACIÓN DE GASTOS'!$E$22:$E$164,B160))</f>
        <v/>
      </c>
      <c r="E160" s="120" t="str" cm="1">
        <f t="array" ref="E160">IF(OR(Tabla15[[#This Row],[Código de actuación]]="",Tabla15[[#This Row],[Tipología de coste]]=""),"",IF(AND(C160='Actuaciones-gastos'!$A$24,ISERROR(SEARCH("P16", B160))=FALSE),SUM(_xlfn._xlws.FILTER('ACTUACIONES TIPO 16'!$I$19:$I$35,'ACTUACIONES TIPO 16'!$B$19:$B$35='TOTAL GASTOS'!B160,"")),(0.9*D160)))</f>
        <v/>
      </c>
      <c r="Q160" s="229" t="str">
        <f>'RELACIÓN DE GASTOS'!E166&amp;"("&amp;'RELACIÓN DE GASTOS'!G166</f>
        <v>(</v>
      </c>
    </row>
    <row r="161" spans="2:20" s="18" customFormat="1" ht="59.25" customHeight="1">
      <c r="B161" s="219" t="str">
        <f t="shared" si="2"/>
        <v/>
      </c>
      <c r="C161" s="219" t="str">
        <f>IF(AND(Tabla15[[#This Row],[Código de actuación]]="Ha intoducido una tipología de gasto sin código de actuación asociado en la hoja de RELACIÓN DE GASTOS",LEN(S161)&gt;10),MID(S161,2,10000),IF(AND(Tabla15[[#This Row],[Código de actuación]]&lt;&gt;"",LEN(S161)&lt;38),"Ha introducido un número de actuación sin tipología asociada en la hoja RELACIÓN DE GASTOS",MID(S161,37,10000)))</f>
        <v/>
      </c>
      <c r="D161" s="120" t="str">
        <f>IF(OR(Tabla15[[#This Row],[Código de actuación]]="",Tabla15[[#This Row],[Tipología de coste]]=""),"",SUMIFS('RELACIÓN DE GASTOS'!$R$22:$R$164,'RELACIÓN DE GASTOS'!$G$22:$G$164,C161,'RELACIÓN DE GASTOS'!$E$22:$E$164,B161))</f>
        <v/>
      </c>
      <c r="E161" s="120" t="str" cm="1">
        <f t="array" ref="E161">IF(OR(Tabla15[[#This Row],[Código de actuación]]="",Tabla15[[#This Row],[Tipología de coste]]=""),"",IF(AND(C161='Actuaciones-gastos'!$A$24,ISERROR(SEARCH("P16", B161))=FALSE),SUM(_xlfn._xlws.FILTER('ACTUACIONES TIPO 16'!$I$19:$I$35,'ACTUACIONES TIPO 16'!$B$19:$B$35='TOTAL GASTOS'!B161,"")),(0.9*D161)))</f>
        <v/>
      </c>
      <c r="K161" s="14"/>
      <c r="L161" s="14"/>
      <c r="N161" s="232"/>
      <c r="O161" s="232"/>
      <c r="P161" s="232"/>
      <c r="Q161" s="229" t="str">
        <f>'RELACIÓN DE GASTOS'!E167&amp;"("&amp;'RELACIÓN DE GASTOS'!G167</f>
        <v>(</v>
      </c>
      <c r="R161" s="208"/>
      <c r="S161" s="208"/>
      <c r="T161" s="208"/>
    </row>
    <row r="162" spans="2:20" ht="59.25" customHeight="1">
      <c r="B162" s="219" t="str">
        <f t="shared" si="2"/>
        <v/>
      </c>
      <c r="C162" s="219" t="str">
        <f>IF(AND(Tabla15[[#This Row],[Código de actuación]]="Ha intoducido una tipología de gasto sin código de actuación asociado en la hoja de RELACIÓN DE GASTOS",LEN(S162)&gt;10),MID(S162,2,10000),IF(AND(Tabla15[[#This Row],[Código de actuación]]&lt;&gt;"",LEN(S162)&lt;38),"Ha introducido un número de actuación sin tipología asociada en la hoja RELACIÓN DE GASTOS",MID(S162,37,10000)))</f>
        <v/>
      </c>
      <c r="D162" s="120" t="str">
        <f>IF(OR(Tabla15[[#This Row],[Código de actuación]]="",Tabla15[[#This Row],[Tipología de coste]]=""),"",SUMIFS('RELACIÓN DE GASTOS'!$R$22:$R$164,'RELACIÓN DE GASTOS'!$G$22:$G$164,C162,'RELACIÓN DE GASTOS'!$E$22:$E$164,B162))</f>
        <v/>
      </c>
      <c r="E162" s="120" t="str" cm="1">
        <f t="array" ref="E162">IF(OR(Tabla15[[#This Row],[Código de actuación]]="",Tabla15[[#This Row],[Tipología de coste]]=""),"",IF(AND(C162='Actuaciones-gastos'!$A$24,ISERROR(SEARCH("P16", B162))=FALSE),SUM(_xlfn._xlws.FILTER('ACTUACIONES TIPO 16'!$I$19:$I$35,'ACTUACIONES TIPO 16'!$B$19:$B$35='TOTAL GASTOS'!B162,"")),(0.9*D162)))</f>
        <v/>
      </c>
      <c r="K162" s="18"/>
      <c r="L162" s="18"/>
      <c r="Q162" s="229" t="str">
        <f>'RELACIÓN DE GASTOS'!E168&amp;"("&amp;'RELACIÓN DE GASTOS'!G168</f>
        <v>(</v>
      </c>
    </row>
    <row r="163" spans="2:20" ht="59.25" customHeight="1">
      <c r="B163" s="219" t="str">
        <f t="shared" si="2"/>
        <v/>
      </c>
      <c r="C163" s="219" t="str">
        <f>IF(AND(Tabla15[[#This Row],[Código de actuación]]="Ha intoducido una tipología de gasto sin código de actuación asociado en la hoja de RELACIÓN DE GASTOS",LEN(S163)&gt;10),MID(S163,2,10000),IF(AND(Tabla15[[#This Row],[Código de actuación]]&lt;&gt;"",LEN(S163)&lt;38),"Ha introducido un número de actuación sin tipología asociada en la hoja RELACIÓN DE GASTOS",MID(S163,37,10000)))</f>
        <v/>
      </c>
      <c r="D163" s="120" t="str">
        <f>IF(OR(Tabla15[[#This Row],[Código de actuación]]="",Tabla15[[#This Row],[Tipología de coste]]=""),"",SUMIFS('RELACIÓN DE GASTOS'!$R$22:$R$164,'RELACIÓN DE GASTOS'!$G$22:$G$164,C163,'RELACIÓN DE GASTOS'!$E$22:$E$164,B163))</f>
        <v/>
      </c>
      <c r="E163" s="120" t="str" cm="1">
        <f t="array" ref="E163">IF(OR(Tabla15[[#This Row],[Código de actuación]]="",Tabla15[[#This Row],[Tipología de coste]]=""),"",IF(AND(C163='Actuaciones-gastos'!$A$24,ISERROR(SEARCH("P16", B163))=FALSE),SUM(_xlfn._xlws.FILTER('ACTUACIONES TIPO 16'!$I$19:$I$35,'ACTUACIONES TIPO 16'!$B$19:$B$35='TOTAL GASTOS'!B163,"")),(0.9*D163)))</f>
        <v/>
      </c>
      <c r="Q163" s="229" t="str">
        <f>'RELACIÓN DE GASTOS'!E169&amp;"("&amp;'RELACIÓN DE GASTOS'!G169</f>
        <v>(</v>
      </c>
    </row>
    <row r="164" spans="2:20" ht="59.25" customHeight="1">
      <c r="B164" s="219" t="str">
        <f t="shared" si="2"/>
        <v/>
      </c>
      <c r="C164" s="219" t="str">
        <f>IF(AND(Tabla15[[#This Row],[Código de actuación]]="Ha intoducido una tipología de gasto sin código de actuación asociado en la hoja de RELACIÓN DE GASTOS",LEN(S164)&gt;10),MID(S164,2,10000),IF(AND(Tabla15[[#This Row],[Código de actuación]]&lt;&gt;"",LEN(S164)&lt;38),"Ha introducido un número de actuación sin tipología asociada en la hoja RELACIÓN DE GASTOS",MID(S164,37,10000)))</f>
        <v/>
      </c>
      <c r="D164" s="120" t="str">
        <f>IF(OR(Tabla15[[#This Row],[Código de actuación]]="",Tabla15[[#This Row],[Tipología de coste]]=""),"",SUMIFS('RELACIÓN DE GASTOS'!$R$22:$R$164,'RELACIÓN DE GASTOS'!$G$22:$G$164,C164,'RELACIÓN DE GASTOS'!$E$22:$E$164,B164))</f>
        <v/>
      </c>
      <c r="E164" s="120" t="str" cm="1">
        <f t="array" ref="E164">IF(OR(Tabla15[[#This Row],[Código de actuación]]="",Tabla15[[#This Row],[Tipología de coste]]=""),"",IF(AND(C164='Actuaciones-gastos'!$A$24,ISERROR(SEARCH("P16", B164))=FALSE),SUM(_xlfn._xlws.FILTER('ACTUACIONES TIPO 16'!$I$19:$I$35,'ACTUACIONES TIPO 16'!$B$19:$B$35='TOTAL GASTOS'!B164,"")),(0.9*D164)))</f>
        <v/>
      </c>
      <c r="Q164" s="229" t="str">
        <f>'RELACIÓN DE GASTOS'!E170&amp;"("&amp;'RELACIÓN DE GASTOS'!G170</f>
        <v>(</v>
      </c>
    </row>
    <row r="165" spans="2:20" ht="59.25" customHeight="1">
      <c r="B165" s="219" t="str">
        <f t="shared" si="2"/>
        <v/>
      </c>
      <c r="C165" s="219" t="str">
        <f>IF(AND(Tabla15[[#This Row],[Código de actuación]]="Ha intoducido una tipología de gasto sin código de actuación asociado en la hoja de RELACIÓN DE GASTOS",LEN(S165)&gt;10),MID(S165,2,10000),IF(AND(Tabla15[[#This Row],[Código de actuación]]&lt;&gt;"",LEN(S165)&lt;38),"Ha introducido un número de actuación sin tipología asociada en la hoja RELACIÓN DE GASTOS",MID(S165,37,10000)))</f>
        <v/>
      </c>
      <c r="D165" s="120" t="str">
        <f>IF(OR(Tabla15[[#This Row],[Código de actuación]]="",Tabla15[[#This Row],[Tipología de coste]]=""),"",SUMIFS('RELACIÓN DE GASTOS'!$R$22:$R$164,'RELACIÓN DE GASTOS'!$G$22:$G$164,C165,'RELACIÓN DE GASTOS'!$E$22:$E$164,B165))</f>
        <v/>
      </c>
      <c r="E165" s="120" t="str" cm="1">
        <f t="array" ref="E165">IF(OR(Tabla15[[#This Row],[Código de actuación]]="",Tabla15[[#This Row],[Tipología de coste]]=""),"",IF(AND(C165='Actuaciones-gastos'!$A$24,ISERROR(SEARCH("P16", B165))=FALSE),SUM(_xlfn._xlws.FILTER('ACTUACIONES TIPO 16'!$I$19:$I$35,'ACTUACIONES TIPO 16'!$B$19:$B$35='TOTAL GASTOS'!B165,"")),(0.9*D165)))</f>
        <v/>
      </c>
      <c r="Q165" s="229" t="str">
        <f>'RELACIÓN DE GASTOS'!E171&amp;"("&amp;'RELACIÓN DE GASTOS'!G171</f>
        <v>(</v>
      </c>
    </row>
    <row r="166" spans="2:20" ht="59.25" customHeight="1">
      <c r="B166" s="219" t="str">
        <f t="shared" si="2"/>
        <v/>
      </c>
      <c r="C166" s="219" t="str">
        <f>IF(AND(Tabla15[[#This Row],[Código de actuación]]="Ha intoducido una tipología de gasto sin código de actuación asociado en la hoja de RELACIÓN DE GASTOS",LEN(S166)&gt;10),MID(S166,2,10000),IF(AND(Tabla15[[#This Row],[Código de actuación]]&lt;&gt;"",LEN(S166)&lt;38),"Ha introducido un número de actuación sin tipología asociada en la hoja RELACIÓN DE GASTOS",MID(S166,37,10000)))</f>
        <v/>
      </c>
      <c r="D166" s="120" t="str">
        <f>IF(OR(Tabla15[[#This Row],[Código de actuación]]="",Tabla15[[#This Row],[Tipología de coste]]=""),"",SUMIFS('RELACIÓN DE GASTOS'!$R$22:$R$164,'RELACIÓN DE GASTOS'!$G$22:$G$164,C166,'RELACIÓN DE GASTOS'!$E$22:$E$164,B166))</f>
        <v/>
      </c>
      <c r="E166" s="120" t="str" cm="1">
        <f t="array" ref="E166">IF(OR(Tabla15[[#This Row],[Código de actuación]]="",Tabla15[[#This Row],[Tipología de coste]]=""),"",IF(AND(C166='Actuaciones-gastos'!$A$24,ISERROR(SEARCH("P16", B166))=FALSE),SUM(_xlfn._xlws.FILTER('ACTUACIONES TIPO 16'!$I$19:$I$35,'ACTUACIONES TIPO 16'!$B$19:$B$35='TOTAL GASTOS'!B166,"")),(0.9*D166)))</f>
        <v/>
      </c>
      <c r="Q166" s="229" t="str">
        <f>'RELACIÓN DE GASTOS'!E172&amp;"("&amp;'RELACIÓN DE GASTOS'!G172</f>
        <v>(</v>
      </c>
    </row>
    <row r="167" spans="2:20" ht="59.25" customHeight="1">
      <c r="B167" s="219" t="str">
        <f t="shared" si="2"/>
        <v/>
      </c>
      <c r="C167" s="219" t="str">
        <f>IF(AND(Tabla15[[#This Row],[Código de actuación]]="Ha intoducido una tipología de gasto sin código de actuación asociado en la hoja de RELACIÓN DE GASTOS",LEN(S167)&gt;10),MID(S167,2,10000),IF(AND(Tabla15[[#This Row],[Código de actuación]]&lt;&gt;"",LEN(S167)&lt;38),"Ha introducido un número de actuación sin tipología asociada en la hoja RELACIÓN DE GASTOS",MID(S167,37,10000)))</f>
        <v/>
      </c>
      <c r="D167" s="120" t="str">
        <f>IF(OR(Tabla15[[#This Row],[Código de actuación]]="",Tabla15[[#This Row],[Tipología de coste]]=""),"",SUMIFS('RELACIÓN DE GASTOS'!$R$22:$R$164,'RELACIÓN DE GASTOS'!$G$22:$G$164,C167,'RELACIÓN DE GASTOS'!$E$22:$E$164,B167))</f>
        <v/>
      </c>
      <c r="E167" s="120" t="str" cm="1">
        <f t="array" ref="E167">IF(OR(Tabla15[[#This Row],[Código de actuación]]="",Tabla15[[#This Row],[Tipología de coste]]=""),"",IF(AND(C167='Actuaciones-gastos'!$A$24,ISERROR(SEARCH("P16", B167))=FALSE),SUM(_xlfn._xlws.FILTER('ACTUACIONES TIPO 16'!$I$19:$I$35,'ACTUACIONES TIPO 16'!$B$19:$B$35='TOTAL GASTOS'!B167,"")),(0.9*D167)))</f>
        <v/>
      </c>
      <c r="Q167" s="229" t="str">
        <f>'RELACIÓN DE GASTOS'!E173&amp;"("&amp;'RELACIÓN DE GASTOS'!G173</f>
        <v>(</v>
      </c>
    </row>
    <row r="168" spans="2:20" ht="59.25" customHeight="1">
      <c r="B168" s="219" t="str">
        <f t="shared" si="2"/>
        <v/>
      </c>
      <c r="C168" s="219" t="str">
        <f>IF(AND(Tabla15[[#This Row],[Código de actuación]]="Ha intoducido una tipología de gasto sin código de actuación asociado en la hoja de RELACIÓN DE GASTOS",LEN(S168)&gt;10),MID(S168,2,10000),IF(AND(Tabla15[[#This Row],[Código de actuación]]&lt;&gt;"",LEN(S168)&lt;38),"Ha introducido un número de actuación sin tipología asociada en la hoja RELACIÓN DE GASTOS",MID(S168,37,10000)))</f>
        <v/>
      </c>
      <c r="D168" s="120" t="str">
        <f>IF(OR(Tabla15[[#This Row],[Código de actuación]]="",Tabla15[[#This Row],[Tipología de coste]]=""),"",SUMIFS('RELACIÓN DE GASTOS'!$R$22:$R$164,'RELACIÓN DE GASTOS'!$G$22:$G$164,C168,'RELACIÓN DE GASTOS'!$E$22:$E$164,B168))</f>
        <v/>
      </c>
      <c r="E168" s="120" t="str" cm="1">
        <f t="array" ref="E168">IF(OR(Tabla15[[#This Row],[Código de actuación]]="",Tabla15[[#This Row],[Tipología de coste]]=""),"",IF(AND(C168='Actuaciones-gastos'!$A$24,ISERROR(SEARCH("P16", B168))=FALSE),SUM(_xlfn._xlws.FILTER('ACTUACIONES TIPO 16'!$I$19:$I$35,'ACTUACIONES TIPO 16'!$B$19:$B$35='TOTAL GASTOS'!B168,"")),(0.9*D168)))</f>
        <v/>
      </c>
      <c r="Q168" s="229" t="str">
        <f>'RELACIÓN DE GASTOS'!E174&amp;"("&amp;'RELACIÓN DE GASTOS'!G174</f>
        <v>(</v>
      </c>
    </row>
    <row r="169" spans="2:20" ht="59.25" customHeight="1">
      <c r="B169" s="219" t="str">
        <f t="shared" si="2"/>
        <v/>
      </c>
      <c r="C169" s="219" t="str">
        <f>IF(AND(Tabla15[[#This Row],[Código de actuación]]="Ha intoducido una tipología de gasto sin código de actuación asociado en la hoja de RELACIÓN DE GASTOS",LEN(S169)&gt;10),MID(S169,2,10000),IF(AND(Tabla15[[#This Row],[Código de actuación]]&lt;&gt;"",LEN(S169)&lt;38),"Ha introducido un número de actuación sin tipología asociada en la hoja RELACIÓN DE GASTOS",MID(S169,37,10000)))</f>
        <v/>
      </c>
      <c r="D169" s="120" t="str">
        <f>IF(OR(Tabla15[[#This Row],[Código de actuación]]="",Tabla15[[#This Row],[Tipología de coste]]=""),"",SUMIFS('RELACIÓN DE GASTOS'!$R$22:$R$164,'RELACIÓN DE GASTOS'!$G$22:$G$164,C169,'RELACIÓN DE GASTOS'!$E$22:$E$164,B169))</f>
        <v/>
      </c>
      <c r="E169" s="120" t="str" cm="1">
        <f t="array" ref="E169">IF(OR(Tabla15[[#This Row],[Código de actuación]]="",Tabla15[[#This Row],[Tipología de coste]]=""),"",IF(AND(C169='Actuaciones-gastos'!$A$24,ISERROR(SEARCH("P16", B169))=FALSE),SUM(_xlfn._xlws.FILTER('ACTUACIONES TIPO 16'!$I$19:$I$35,'ACTUACIONES TIPO 16'!$B$19:$B$35='TOTAL GASTOS'!B169,"")),(0.9*D169)))</f>
        <v/>
      </c>
      <c r="Q169" s="229" t="str">
        <f>'RELACIÓN DE GASTOS'!E175&amp;"("&amp;'RELACIÓN DE GASTOS'!G175</f>
        <v>(</v>
      </c>
    </row>
    <row r="170" spans="2:20" s="18" customFormat="1" ht="59.25" customHeight="1">
      <c r="B170" s="219" t="str">
        <f t="shared" si="2"/>
        <v/>
      </c>
      <c r="C170" s="219" t="str">
        <f>IF(AND(Tabla15[[#This Row],[Código de actuación]]="Ha intoducido una tipología de gasto sin código de actuación asociado en la hoja de RELACIÓN DE GASTOS",LEN(S170)&gt;10),MID(S170,2,10000),IF(AND(Tabla15[[#This Row],[Código de actuación]]&lt;&gt;"",LEN(S170)&lt;38),"Ha introducido un número de actuación sin tipología asociada en la hoja RELACIÓN DE GASTOS",MID(S170,37,10000)))</f>
        <v/>
      </c>
      <c r="D170" s="120" t="str">
        <f>IF(OR(Tabla15[[#This Row],[Código de actuación]]="",Tabla15[[#This Row],[Tipología de coste]]=""),"",SUMIFS('RELACIÓN DE GASTOS'!$R$22:$R$164,'RELACIÓN DE GASTOS'!$G$22:$G$164,C170,'RELACIÓN DE GASTOS'!$E$22:$E$164,B170))</f>
        <v/>
      </c>
      <c r="E170" s="120" t="str" cm="1">
        <f t="array" ref="E170">IF(OR(Tabla15[[#This Row],[Código de actuación]]="",Tabla15[[#This Row],[Tipología de coste]]=""),"",IF(AND(C170='Actuaciones-gastos'!$A$24,ISERROR(SEARCH("P16", B170))=FALSE),SUM(_xlfn._xlws.FILTER('ACTUACIONES TIPO 16'!$I$19:$I$35,'ACTUACIONES TIPO 16'!$B$19:$B$35='TOTAL GASTOS'!B170,"")),(0.9*D170)))</f>
        <v/>
      </c>
      <c r="K170" s="14"/>
      <c r="L170" s="14"/>
      <c r="N170" s="232"/>
      <c r="O170" s="232"/>
      <c r="P170" s="232"/>
      <c r="Q170" s="229" t="str">
        <f>'RELACIÓN DE GASTOS'!E176&amp;"("&amp;'RELACIÓN DE GASTOS'!G176</f>
        <v>(</v>
      </c>
      <c r="R170" s="208"/>
      <c r="S170" s="208"/>
      <c r="T170" s="208"/>
    </row>
    <row r="171" spans="2:20" ht="59.25" customHeight="1">
      <c r="B171" s="219" t="str">
        <f t="shared" si="2"/>
        <v/>
      </c>
      <c r="C171" s="219" t="str">
        <f>IF(AND(Tabla15[[#This Row],[Código de actuación]]="Ha intoducido una tipología de gasto sin código de actuación asociado en la hoja de RELACIÓN DE GASTOS",LEN(S171)&gt;10),MID(S171,2,10000),IF(AND(Tabla15[[#This Row],[Código de actuación]]&lt;&gt;"",LEN(S171)&lt;38),"Ha introducido un número de actuación sin tipología asociada en la hoja RELACIÓN DE GASTOS",MID(S171,37,10000)))</f>
        <v/>
      </c>
      <c r="D171" s="120" t="str">
        <f>IF(OR(Tabla15[[#This Row],[Código de actuación]]="",Tabla15[[#This Row],[Tipología de coste]]=""),"",SUMIFS('RELACIÓN DE GASTOS'!$R$22:$R$164,'RELACIÓN DE GASTOS'!$G$22:$G$164,C171,'RELACIÓN DE GASTOS'!$E$22:$E$164,B171))</f>
        <v/>
      </c>
      <c r="E171" s="120" t="str" cm="1">
        <f t="array" ref="E171">IF(OR(Tabla15[[#This Row],[Código de actuación]]="",Tabla15[[#This Row],[Tipología de coste]]=""),"",IF(AND(C171='Actuaciones-gastos'!$A$24,ISERROR(SEARCH("P16", B171))=FALSE),SUM(_xlfn._xlws.FILTER('ACTUACIONES TIPO 16'!$I$19:$I$35,'ACTUACIONES TIPO 16'!$B$19:$B$35='TOTAL GASTOS'!B171,"")),(0.9*D171)))</f>
        <v/>
      </c>
      <c r="K171" s="18"/>
      <c r="L171" s="18"/>
      <c r="Q171" s="229" t="str">
        <f>'RELACIÓN DE GASTOS'!E177&amp;"("&amp;'RELACIÓN DE GASTOS'!G177</f>
        <v>(</v>
      </c>
    </row>
    <row r="172" spans="2:20" ht="59.25" customHeight="1">
      <c r="B172" s="219" t="str">
        <f t="shared" si="2"/>
        <v/>
      </c>
      <c r="C172" s="219" t="str">
        <f>IF(AND(Tabla15[[#This Row],[Código de actuación]]="Ha intoducido una tipología de gasto sin código de actuación asociado en la hoja de RELACIÓN DE GASTOS",LEN(S172)&gt;10),MID(S172,2,10000),IF(AND(Tabla15[[#This Row],[Código de actuación]]&lt;&gt;"",LEN(S172)&lt;38),"Ha introducido un número de actuación sin tipología asociada en la hoja RELACIÓN DE GASTOS",MID(S172,37,10000)))</f>
        <v/>
      </c>
      <c r="D172" s="120" t="str">
        <f>IF(OR(Tabla15[[#This Row],[Código de actuación]]="",Tabla15[[#This Row],[Tipología de coste]]=""),"",SUMIFS('RELACIÓN DE GASTOS'!$R$22:$R$164,'RELACIÓN DE GASTOS'!$G$22:$G$164,C172,'RELACIÓN DE GASTOS'!$E$22:$E$164,B172))</f>
        <v/>
      </c>
      <c r="E172" s="120" t="str" cm="1">
        <f t="array" ref="E172">IF(OR(Tabla15[[#This Row],[Código de actuación]]="",Tabla15[[#This Row],[Tipología de coste]]=""),"",IF(AND(C172='Actuaciones-gastos'!$A$24,ISERROR(SEARCH("P16", B172))=FALSE),SUM(_xlfn._xlws.FILTER('ACTUACIONES TIPO 16'!$I$19:$I$35,'ACTUACIONES TIPO 16'!$B$19:$B$35='TOTAL GASTOS'!B172,"")),(0.9*D172)))</f>
        <v/>
      </c>
      <c r="Q172" s="229" t="str">
        <f>'RELACIÓN DE GASTOS'!E178&amp;"("&amp;'RELACIÓN DE GASTOS'!G178</f>
        <v>(</v>
      </c>
    </row>
    <row r="173" spans="2:20" ht="59.25" customHeight="1">
      <c r="B173" s="219" t="str">
        <f t="shared" si="2"/>
        <v/>
      </c>
      <c r="C173" s="219" t="str">
        <f>IF(AND(Tabla15[[#This Row],[Código de actuación]]="Ha intoducido una tipología de gasto sin código de actuación asociado en la hoja de RELACIÓN DE GASTOS",LEN(S173)&gt;10),MID(S173,2,10000),IF(AND(Tabla15[[#This Row],[Código de actuación]]&lt;&gt;"",LEN(S173)&lt;38),"Ha introducido un número de actuación sin tipología asociada en la hoja RELACIÓN DE GASTOS",MID(S173,37,10000)))</f>
        <v/>
      </c>
      <c r="D173" s="120" t="str">
        <f>IF(OR(Tabla15[[#This Row],[Código de actuación]]="",Tabla15[[#This Row],[Tipología de coste]]=""),"",SUMIFS('RELACIÓN DE GASTOS'!$R$22:$R$164,'RELACIÓN DE GASTOS'!$G$22:$G$164,C173,'RELACIÓN DE GASTOS'!$E$22:$E$164,B173))</f>
        <v/>
      </c>
      <c r="E173" s="120" t="str" cm="1">
        <f t="array" ref="E173">IF(OR(Tabla15[[#This Row],[Código de actuación]]="",Tabla15[[#This Row],[Tipología de coste]]=""),"",IF(AND(C173='Actuaciones-gastos'!$A$24,ISERROR(SEARCH("P16", B173))=FALSE),SUM(_xlfn._xlws.FILTER('ACTUACIONES TIPO 16'!$I$19:$I$35,'ACTUACIONES TIPO 16'!$B$19:$B$35='TOTAL GASTOS'!B173,"")),(0.9*D173)))</f>
        <v/>
      </c>
      <c r="Q173" s="229" t="str">
        <f>'RELACIÓN DE GASTOS'!E179&amp;"("&amp;'RELACIÓN DE GASTOS'!G179</f>
        <v>(</v>
      </c>
    </row>
    <row r="174" spans="2:20" ht="59.25" customHeight="1">
      <c r="B174" s="219" t="str">
        <f t="shared" si="2"/>
        <v/>
      </c>
      <c r="C174" s="219" t="str">
        <f>IF(AND(Tabla15[[#This Row],[Código de actuación]]="Ha intoducido una tipología de gasto sin código de actuación asociado en la hoja de RELACIÓN DE GASTOS",LEN(S174)&gt;10),MID(S174,2,10000),IF(AND(Tabla15[[#This Row],[Código de actuación]]&lt;&gt;"",LEN(S174)&lt;38),"Ha introducido un número de actuación sin tipología asociada en la hoja RELACIÓN DE GASTOS",MID(S174,37,10000)))</f>
        <v/>
      </c>
      <c r="D174" s="120" t="str">
        <f>IF(OR(Tabla15[[#This Row],[Código de actuación]]="",Tabla15[[#This Row],[Tipología de coste]]=""),"",SUMIFS('RELACIÓN DE GASTOS'!$R$22:$R$164,'RELACIÓN DE GASTOS'!$G$22:$G$164,C174,'RELACIÓN DE GASTOS'!$E$22:$E$164,B174))</f>
        <v/>
      </c>
      <c r="E174" s="120" t="str" cm="1">
        <f t="array" ref="E174">IF(OR(Tabla15[[#This Row],[Código de actuación]]="",Tabla15[[#This Row],[Tipología de coste]]=""),"",IF(AND(C174='Actuaciones-gastos'!$A$24,ISERROR(SEARCH("P16", B174))=FALSE),SUM(_xlfn._xlws.FILTER('ACTUACIONES TIPO 16'!$I$19:$I$35,'ACTUACIONES TIPO 16'!$B$19:$B$35='TOTAL GASTOS'!B174,"")),(0.9*D174)))</f>
        <v/>
      </c>
      <c r="Q174" s="229" t="str">
        <f>'RELACIÓN DE GASTOS'!E180&amp;"("&amp;'RELACIÓN DE GASTOS'!G180</f>
        <v>(</v>
      </c>
    </row>
    <row r="175" spans="2:20" s="18" customFormat="1" ht="59.25" customHeight="1">
      <c r="B175" s="219" t="str">
        <f t="shared" si="2"/>
        <v/>
      </c>
      <c r="C175" s="219" t="str">
        <f>IF(AND(Tabla15[[#This Row],[Código de actuación]]="Ha intoducido una tipología de gasto sin código de actuación asociado en la hoja de RELACIÓN DE GASTOS",LEN(S175)&gt;10),MID(S175,2,10000),IF(AND(Tabla15[[#This Row],[Código de actuación]]&lt;&gt;"",LEN(S175)&lt;38),"Ha introducido un número de actuación sin tipología asociada en la hoja RELACIÓN DE GASTOS",MID(S175,37,10000)))</f>
        <v/>
      </c>
      <c r="D175" s="120" t="str">
        <f>IF(OR(Tabla15[[#This Row],[Código de actuación]]="",Tabla15[[#This Row],[Tipología de coste]]=""),"",SUMIFS('RELACIÓN DE GASTOS'!$R$22:$R$164,'RELACIÓN DE GASTOS'!$G$22:$G$164,C175,'RELACIÓN DE GASTOS'!$E$22:$E$164,B175))</f>
        <v/>
      </c>
      <c r="E175" s="120" t="str" cm="1">
        <f t="array" ref="E175">IF(OR(Tabla15[[#This Row],[Código de actuación]]="",Tabla15[[#This Row],[Tipología de coste]]=""),"",IF(AND(C175='Actuaciones-gastos'!$A$24,ISERROR(SEARCH("P16", B175))=FALSE),SUM(_xlfn._xlws.FILTER('ACTUACIONES TIPO 16'!$I$19:$I$35,'ACTUACIONES TIPO 16'!$B$19:$B$35='TOTAL GASTOS'!B175,"")),(0.9*D175)))</f>
        <v/>
      </c>
      <c r="K175" s="14"/>
      <c r="L175" s="14"/>
      <c r="N175" s="232"/>
      <c r="O175" s="232"/>
      <c r="P175" s="232"/>
      <c r="Q175" s="229" t="str">
        <f>'RELACIÓN DE GASTOS'!E181&amp;"("&amp;'RELACIÓN DE GASTOS'!G181</f>
        <v>(</v>
      </c>
      <c r="R175" s="208"/>
      <c r="S175" s="208"/>
      <c r="T175" s="208"/>
    </row>
    <row r="176" spans="2:20" ht="59.25" customHeight="1">
      <c r="B176" s="219" t="str">
        <f t="shared" si="2"/>
        <v/>
      </c>
      <c r="C176" s="219" t="str">
        <f>IF(AND(Tabla15[[#This Row],[Código de actuación]]="Ha intoducido una tipología de gasto sin código de actuación asociado en la hoja de RELACIÓN DE GASTOS",LEN(S176)&gt;10),MID(S176,2,10000),IF(AND(Tabla15[[#This Row],[Código de actuación]]&lt;&gt;"",LEN(S176)&lt;38),"Ha introducido un número de actuación sin tipología asociada en la hoja RELACIÓN DE GASTOS",MID(S176,37,10000)))</f>
        <v/>
      </c>
      <c r="D176" s="120" t="str">
        <f>IF(OR(Tabla15[[#This Row],[Código de actuación]]="",Tabla15[[#This Row],[Tipología de coste]]=""),"",SUMIFS('RELACIÓN DE GASTOS'!$R$22:$R$164,'RELACIÓN DE GASTOS'!$G$22:$G$164,C176,'RELACIÓN DE GASTOS'!$E$22:$E$164,B176))</f>
        <v/>
      </c>
      <c r="E176" s="120" t="str" cm="1">
        <f t="array" ref="E176">IF(OR(Tabla15[[#This Row],[Código de actuación]]="",Tabla15[[#This Row],[Tipología de coste]]=""),"",IF(AND(C176='Actuaciones-gastos'!$A$24,ISERROR(SEARCH("P16", B176))=FALSE),SUM(_xlfn._xlws.FILTER('ACTUACIONES TIPO 16'!$I$19:$I$35,'ACTUACIONES TIPO 16'!$B$19:$B$35='TOTAL GASTOS'!B176,"")),(0.9*D176)))</f>
        <v/>
      </c>
      <c r="K176" s="18"/>
      <c r="L176" s="18"/>
      <c r="Q176" s="229" t="str">
        <f>'RELACIÓN DE GASTOS'!E182&amp;"("&amp;'RELACIÓN DE GASTOS'!G182</f>
        <v>(</v>
      </c>
    </row>
    <row r="177" spans="2:20" ht="59.25" customHeight="1">
      <c r="B177" s="219" t="str">
        <f t="shared" si="2"/>
        <v/>
      </c>
      <c r="C177" s="219" t="str">
        <f>IF(AND(Tabla15[[#This Row],[Código de actuación]]="Ha intoducido una tipología de gasto sin código de actuación asociado en la hoja de RELACIÓN DE GASTOS",LEN(S177)&gt;10),MID(S177,2,10000),IF(AND(Tabla15[[#This Row],[Código de actuación]]&lt;&gt;"",LEN(S177)&lt;38),"Ha introducido un número de actuación sin tipología asociada en la hoja RELACIÓN DE GASTOS",MID(S177,37,10000)))</f>
        <v/>
      </c>
      <c r="D177" s="120" t="str">
        <f>IF(OR(Tabla15[[#This Row],[Código de actuación]]="",Tabla15[[#This Row],[Tipología de coste]]=""),"",SUMIFS('RELACIÓN DE GASTOS'!$R$22:$R$164,'RELACIÓN DE GASTOS'!$G$22:$G$164,C177,'RELACIÓN DE GASTOS'!$E$22:$E$164,B177))</f>
        <v/>
      </c>
      <c r="E177" s="120" t="str" cm="1">
        <f t="array" ref="E177">IF(OR(Tabla15[[#This Row],[Código de actuación]]="",Tabla15[[#This Row],[Tipología de coste]]=""),"",IF(AND(C177='Actuaciones-gastos'!$A$24,ISERROR(SEARCH("P16", B177))=FALSE),SUM(_xlfn._xlws.FILTER('ACTUACIONES TIPO 16'!$I$19:$I$35,'ACTUACIONES TIPO 16'!$B$19:$B$35='TOTAL GASTOS'!B177,"")),(0.9*D177)))</f>
        <v/>
      </c>
      <c r="Q177" s="229" t="str">
        <f>'RELACIÓN DE GASTOS'!E183&amp;"("&amp;'RELACIÓN DE GASTOS'!G183</f>
        <v>(</v>
      </c>
    </row>
    <row r="178" spans="2:20" ht="59.25" customHeight="1">
      <c r="B178" s="219" t="str">
        <f t="shared" si="2"/>
        <v/>
      </c>
      <c r="C178" s="219" t="str">
        <f>IF(AND(Tabla15[[#This Row],[Código de actuación]]="Ha intoducido una tipología de gasto sin código de actuación asociado en la hoja de RELACIÓN DE GASTOS",LEN(S178)&gt;10),MID(S178,2,10000),IF(AND(Tabla15[[#This Row],[Código de actuación]]&lt;&gt;"",LEN(S178)&lt;38),"Ha introducido un número de actuación sin tipología asociada en la hoja RELACIÓN DE GASTOS",MID(S178,37,10000)))</f>
        <v/>
      </c>
      <c r="D178" s="120" t="str">
        <f>IF(OR(Tabla15[[#This Row],[Código de actuación]]="",Tabla15[[#This Row],[Tipología de coste]]=""),"",SUMIFS('RELACIÓN DE GASTOS'!$R$22:$R$164,'RELACIÓN DE GASTOS'!$G$22:$G$164,C178,'RELACIÓN DE GASTOS'!$E$22:$E$164,B178))</f>
        <v/>
      </c>
      <c r="E178" s="120" t="str" cm="1">
        <f t="array" ref="E178">IF(OR(Tabla15[[#This Row],[Código de actuación]]="",Tabla15[[#This Row],[Tipología de coste]]=""),"",IF(AND(C178='Actuaciones-gastos'!$A$24,ISERROR(SEARCH("P16", B178))=FALSE),SUM(_xlfn._xlws.FILTER('ACTUACIONES TIPO 16'!$I$19:$I$35,'ACTUACIONES TIPO 16'!$B$19:$B$35='TOTAL GASTOS'!B178,"")),(0.9*D178)))</f>
        <v/>
      </c>
      <c r="Q178" s="229" t="str">
        <f>'RELACIÓN DE GASTOS'!E184&amp;"("&amp;'RELACIÓN DE GASTOS'!G184</f>
        <v>(</v>
      </c>
    </row>
    <row r="179" spans="2:20" ht="59.25" customHeight="1">
      <c r="B179" s="219" t="str">
        <f t="shared" si="2"/>
        <v/>
      </c>
      <c r="C179" s="219" t="str">
        <f>IF(AND(Tabla15[[#This Row],[Código de actuación]]="Ha intoducido una tipología de gasto sin código de actuación asociado en la hoja de RELACIÓN DE GASTOS",LEN(S179)&gt;10),MID(S179,2,10000),IF(AND(Tabla15[[#This Row],[Código de actuación]]&lt;&gt;"",LEN(S179)&lt;38),"Ha introducido un número de actuación sin tipología asociada en la hoja RELACIÓN DE GASTOS",MID(S179,37,10000)))</f>
        <v/>
      </c>
      <c r="D179" s="120" t="str">
        <f>IF(OR(Tabla15[[#This Row],[Código de actuación]]="",Tabla15[[#This Row],[Tipología de coste]]=""),"",SUMIFS('RELACIÓN DE GASTOS'!$R$22:$R$164,'RELACIÓN DE GASTOS'!$G$22:$G$164,C179,'RELACIÓN DE GASTOS'!$E$22:$E$164,B179))</f>
        <v/>
      </c>
      <c r="E179" s="120" t="str" cm="1">
        <f t="array" ref="E179">IF(OR(Tabla15[[#This Row],[Código de actuación]]="",Tabla15[[#This Row],[Tipología de coste]]=""),"",IF(AND(C179='Actuaciones-gastos'!$A$24,ISERROR(SEARCH("P16", B179))=FALSE),SUM(_xlfn._xlws.FILTER('ACTUACIONES TIPO 16'!$I$19:$I$35,'ACTUACIONES TIPO 16'!$B$19:$B$35='TOTAL GASTOS'!B179,"")),(0.9*D179)))</f>
        <v/>
      </c>
      <c r="Q179" s="229" t="str">
        <f>'RELACIÓN DE GASTOS'!E185&amp;"("&amp;'RELACIÓN DE GASTOS'!G185</f>
        <v>(</v>
      </c>
    </row>
    <row r="180" spans="2:20" ht="59.25" customHeight="1" thickBot="1">
      <c r="B180" s="219" t="str">
        <f t="shared" si="2"/>
        <v/>
      </c>
      <c r="C180" s="219" t="str">
        <f>IF(AND(Tabla15[[#This Row],[Código de actuación]]="Ha intoducido una tipología de gasto sin código de actuación asociado en la hoja de RELACIÓN DE GASTOS",LEN(S180)&gt;10),MID(S180,2,10000),IF(AND(Tabla15[[#This Row],[Código de actuación]]&lt;&gt;"",LEN(S180)&lt;38),"Ha introducido un número de actuación sin tipología asociada en la hoja RELACIÓN DE GASTOS",MID(S180,37,10000)))</f>
        <v/>
      </c>
      <c r="D180" s="122" t="str">
        <f>IF(OR(Tabla15[[#This Row],[Código de actuación]]="",Tabla15[[#This Row],[Tipología de coste]]=""),"",SUMIFS('RELACIÓN DE GASTOS'!$R$22:$R$164,'RELACIÓN DE GASTOS'!$G$22:$G$164,C180,'RELACIÓN DE GASTOS'!$E$22:$E$164,B180))</f>
        <v/>
      </c>
      <c r="E180" s="122" t="str" cm="1">
        <f t="array" ref="E180">IF(OR(Tabla15[[#This Row],[Código de actuación]]="",Tabla15[[#This Row],[Tipología de coste]]=""),"",IF(AND(C180='Actuaciones-gastos'!$A$24,ISERROR(SEARCH("P16", B180))=FALSE),SUM(_xlfn._xlws.FILTER('ACTUACIONES TIPO 16'!$I$19:$I$35,'ACTUACIONES TIPO 16'!$B$19:$B$35='TOTAL GASTOS'!B180,"")),(0.9*D180)))</f>
        <v/>
      </c>
      <c r="Q180" s="229" t="str">
        <f>'RELACIÓN DE GASTOS'!E186&amp;"("&amp;'RELACIÓN DE GASTOS'!G186</f>
        <v>(</v>
      </c>
    </row>
    <row r="181" spans="2:20" ht="45" customHeight="1">
      <c r="B181" s="105"/>
      <c r="C181" s="105"/>
      <c r="D181" s="101"/>
      <c r="E181" s="101"/>
      <c r="Q181" s="229" t="str">
        <f>'RELACIÓN DE GASTOS'!E187&amp;"("&amp;'RELACIÓN DE GASTOS'!G187</f>
        <v>(</v>
      </c>
    </row>
    <row r="182" spans="2:20" ht="45" customHeight="1">
      <c r="B182" s="105"/>
      <c r="C182" s="105"/>
      <c r="D182" s="101"/>
      <c r="E182" s="101"/>
      <c r="Q182" s="229" t="str">
        <f>'RELACIÓN DE GASTOS'!E188&amp;"("&amp;'RELACIÓN DE GASTOS'!G188</f>
        <v>(</v>
      </c>
    </row>
    <row r="183" spans="2:20" ht="45" customHeight="1">
      <c r="B183" s="105"/>
      <c r="C183" s="105"/>
      <c r="D183" s="101"/>
      <c r="E183" s="101"/>
      <c r="Q183" s="229" t="str">
        <f>'RELACIÓN DE GASTOS'!E189&amp;"("&amp;'RELACIÓN DE GASTOS'!G189</f>
        <v>(</v>
      </c>
    </row>
    <row r="184" spans="2:20" s="18" customFormat="1" ht="45" customHeight="1">
      <c r="B184" s="105"/>
      <c r="C184" s="105"/>
      <c r="D184" s="101"/>
      <c r="E184" s="101"/>
      <c r="K184" s="14"/>
      <c r="L184" s="14"/>
      <c r="N184" s="232"/>
      <c r="O184" s="232"/>
      <c r="P184" s="232"/>
      <c r="Q184" s="229" t="str">
        <f>'RELACIÓN DE GASTOS'!E190&amp;"("&amp;'RELACIÓN DE GASTOS'!G190</f>
        <v>(</v>
      </c>
      <c r="R184" s="208"/>
      <c r="S184" s="208"/>
      <c r="T184" s="208"/>
    </row>
    <row r="185" spans="2:20" ht="45" customHeight="1">
      <c r="B185" s="105"/>
      <c r="C185" s="105"/>
      <c r="D185" s="101"/>
      <c r="E185" s="101"/>
      <c r="K185" s="18"/>
      <c r="L185" s="18"/>
      <c r="Q185" s="229" t="str">
        <f>'RELACIÓN DE GASTOS'!E191&amp;"("&amp;'RELACIÓN DE GASTOS'!G191</f>
        <v>(</v>
      </c>
    </row>
    <row r="186" spans="2:20" ht="45" customHeight="1">
      <c r="B186" s="105"/>
      <c r="C186" s="105"/>
      <c r="D186" s="101"/>
      <c r="E186" s="101"/>
      <c r="Q186" s="229" t="str">
        <f>'RELACIÓN DE GASTOS'!E192&amp;"("&amp;'RELACIÓN DE GASTOS'!G192</f>
        <v>(</v>
      </c>
    </row>
    <row r="187" spans="2:20" ht="45" customHeight="1">
      <c r="B187" s="105"/>
      <c r="C187" s="105"/>
      <c r="D187" s="101"/>
      <c r="E187" s="101"/>
      <c r="Q187" s="229" t="str">
        <f>'RELACIÓN DE GASTOS'!E193&amp;"("&amp;'RELACIÓN DE GASTOS'!G193</f>
        <v>(</v>
      </c>
    </row>
    <row r="188" spans="2:20" ht="45" customHeight="1">
      <c r="B188" s="105"/>
      <c r="C188" s="105"/>
      <c r="D188" s="101"/>
      <c r="E188" s="101"/>
      <c r="Q188" s="229" t="str">
        <f>'RELACIÓN DE GASTOS'!E194&amp;"("&amp;'RELACIÓN DE GASTOS'!G194</f>
        <v>(</v>
      </c>
    </row>
    <row r="189" spans="2:20" ht="45" customHeight="1">
      <c r="B189" s="105"/>
      <c r="C189" s="105"/>
      <c r="D189" s="101"/>
      <c r="E189" s="101"/>
      <c r="Q189" s="229" t="str">
        <f>'RELACIÓN DE GASTOS'!E195&amp;"("&amp;'RELACIÓN DE GASTOS'!G195</f>
        <v>(</v>
      </c>
    </row>
    <row r="190" spans="2:20" ht="45" customHeight="1">
      <c r="B190" s="105"/>
      <c r="C190" s="105"/>
      <c r="D190" s="101"/>
      <c r="E190" s="101"/>
      <c r="Q190" s="229" t="str">
        <f>'RELACIÓN DE GASTOS'!E196&amp;"("&amp;'RELACIÓN DE GASTOS'!G196</f>
        <v>(</v>
      </c>
    </row>
    <row r="191" spans="2:20" ht="45" customHeight="1">
      <c r="B191" s="111"/>
      <c r="C191" s="111"/>
      <c r="D191" s="111"/>
      <c r="E191" s="111"/>
      <c r="Q191" s="229" t="str">
        <f>'RELACIÓN DE GASTOS'!E197&amp;"("&amp;'RELACIÓN DE GASTOS'!G197</f>
        <v>(</v>
      </c>
    </row>
    <row r="192" spans="2:20">
      <c r="B192" s="111"/>
      <c r="C192" s="111"/>
      <c r="D192" s="111"/>
      <c r="E192" s="111"/>
      <c r="Q192" s="229" t="str">
        <f>'RELACIÓN DE GASTOS'!E198&amp;"("&amp;'RELACIÓN DE GASTOS'!G198</f>
        <v>(</v>
      </c>
    </row>
    <row r="193" spans="2:20" s="18" customFormat="1">
      <c r="B193" s="111"/>
      <c r="C193" s="111"/>
      <c r="D193" s="111"/>
      <c r="E193" s="111"/>
      <c r="K193" s="14"/>
      <c r="L193" s="14"/>
      <c r="N193" s="232"/>
      <c r="O193" s="232"/>
      <c r="P193" s="232"/>
      <c r="Q193" s="229" t="str">
        <f>'RELACIÓN DE GASTOS'!E199&amp;"("&amp;'RELACIÓN DE GASTOS'!G199</f>
        <v>(</v>
      </c>
      <c r="R193" s="208"/>
      <c r="S193" s="208"/>
      <c r="T193" s="208"/>
    </row>
    <row r="194" spans="2:20">
      <c r="B194" s="111"/>
      <c r="C194" s="111"/>
      <c r="D194" s="111"/>
      <c r="E194" s="111"/>
      <c r="K194" s="18"/>
      <c r="L194" s="18"/>
      <c r="Q194" s="229" t="str">
        <f>'RELACIÓN DE GASTOS'!E200&amp;"("&amp;'RELACIÓN DE GASTOS'!G200</f>
        <v>(</v>
      </c>
    </row>
    <row r="195" spans="2:20">
      <c r="B195" s="111"/>
      <c r="C195" s="111"/>
      <c r="D195" s="111"/>
      <c r="E195" s="111"/>
      <c r="Q195" s="229" t="str">
        <f>'RELACIÓN DE GASTOS'!E201&amp;"("&amp;'RELACIÓN DE GASTOS'!G201</f>
        <v>(</v>
      </c>
    </row>
    <row r="196" spans="2:20">
      <c r="B196" s="111"/>
      <c r="C196" s="111"/>
      <c r="D196" s="111"/>
      <c r="E196" s="111"/>
    </row>
  </sheetData>
  <sheetProtection sheet="1" objects="1" scenarios="1" selectLockedCells="1" autoFilter="0" selectUnlockedCells="1"/>
  <mergeCells count="11">
    <mergeCell ref="B13:E14"/>
    <mergeCell ref="G13:I14"/>
    <mergeCell ref="K13:L14"/>
    <mergeCell ref="B12:C12"/>
    <mergeCell ref="C1:E2"/>
    <mergeCell ref="B4:C4"/>
    <mergeCell ref="B7:B8"/>
    <mergeCell ref="C7:C8"/>
    <mergeCell ref="D7:D8"/>
    <mergeCell ref="E7:E8"/>
    <mergeCell ref="F7:F8"/>
  </mergeCells>
  <conditionalFormatting sqref="B17:B180">
    <cfRule type="cellIs" dxfId="50" priority="5" operator="equal">
      <formula>"Ha intoducido una tipología de gasto sin código de actuación asociado en la hoja de RELACIÓN DE GASTOS"</formula>
    </cfRule>
  </conditionalFormatting>
  <conditionalFormatting sqref="C17:C180">
    <cfRule type="cellIs" dxfId="49" priority="4" operator="equal">
      <formula>"Ha introducido un número de actuación sin tipología asociada en la hoja RELACIÓN DE GASTOS"</formula>
    </cfRule>
  </conditionalFormatting>
  <conditionalFormatting sqref="G17:G36">
    <cfRule type="cellIs" dxfId="48" priority="3" operator="equal">
      <formula>"Ha intoducido una tipología de gasto sin código de actuación asociado en la hoja de RELACIÓN DE GASTOS"</formula>
    </cfRule>
  </conditionalFormatting>
  <conditionalFormatting sqref="E12">
    <cfRule type="cellIs" dxfId="47" priority="2" operator="equal">
      <formula>"El importe máximo a subvencionar supera el importe total otorgado; revise los importes imputados introducidos"</formula>
    </cfRule>
  </conditionalFormatting>
  <conditionalFormatting sqref="I12">
    <cfRule type="cellIs" dxfId="46" priority="1" operator="equal">
      <formula>"El importe máximo a subvencionar supera el importe total otorgado; revise los importes imputados introducidos"</formula>
    </cfRule>
  </conditionalFormatting>
  <dataValidations disablePrompts="1" count="1">
    <dataValidation allowBlank="1" showInputMessage="1" showErrorMessage="1" promptTitle="Seleccione del desplegable" prompt="Seleccione del desplegable" sqref="C7" xr:uid="{7CF0A435-DF50-4DBC-ADD1-EC18D3D87D7F}"/>
  </dataValidations>
  <pageMargins left="0.7" right="0.7" top="0.75" bottom="0.75" header="0.3" footer="0.3"/>
  <pageSetup paperSize="9" orientation="portrait" r:id="rId1"/>
  <ignoredErrors>
    <ignoredError sqref="I17 H17:H36 I18:I36 G17:G36 D18:D19 D17 E17 E18:E180 D21:D180 B17:C180" calculatedColumn="1"/>
  </ignoredErrors>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9E77-C90E-4BC0-9870-38E54ED62AA4}">
  <dimension ref="B1:T34"/>
  <sheetViews>
    <sheetView showGridLines="0" zoomScale="60" zoomScaleNormal="60" workbookViewId="0">
      <selection activeCell="C14" sqref="C14"/>
    </sheetView>
  </sheetViews>
  <sheetFormatPr baseColWidth="10" defaultColWidth="11.44140625" defaultRowHeight="14.4"/>
  <cols>
    <col min="1" max="1" width="7.5546875" style="45" customWidth="1"/>
    <col min="2" max="2" width="41.44140625" style="45" customWidth="1"/>
    <col min="3" max="8" width="25.6640625" style="45" customWidth="1"/>
    <col min="9" max="9" width="41.33203125" style="45" customWidth="1"/>
    <col min="10" max="16384" width="11.44140625" style="45"/>
  </cols>
  <sheetData>
    <row r="1" spans="2:20" ht="11.25" customHeight="1"/>
    <row r="2" spans="2:20" hidden="1"/>
    <row r="3" spans="2:20" hidden="1">
      <c r="F3" s="368"/>
      <c r="G3" s="368"/>
      <c r="H3" s="368"/>
      <c r="I3" s="368"/>
      <c r="J3" s="14"/>
      <c r="K3" s="14"/>
    </row>
    <row r="4" spans="2:20" hidden="1">
      <c r="F4" s="368"/>
      <c r="G4" s="368"/>
      <c r="H4" s="368"/>
      <c r="I4" s="368"/>
      <c r="J4" s="14"/>
      <c r="K4" s="14"/>
    </row>
    <row r="5" spans="2:20" hidden="1"/>
    <row r="6" spans="2:20" hidden="1"/>
    <row r="7" spans="2:20" ht="18">
      <c r="B7" s="112" t="s">
        <v>2751</v>
      </c>
      <c r="C7" s="112"/>
    </row>
    <row r="8" spans="2:20" ht="15" thickBot="1"/>
    <row r="9" spans="2:20" ht="21.6" thickBot="1">
      <c r="B9" s="113" t="s">
        <v>192</v>
      </c>
      <c r="C9" s="114" t="str">
        <f>IF('Pantalla de control'!H30&lt;&gt;"",'Pantalla de control'!H30,"")</f>
        <v/>
      </c>
      <c r="F9" s="115"/>
    </row>
    <row r="10" spans="2:20" ht="15" customHeight="1">
      <c r="F10" s="115"/>
    </row>
    <row r="11" spans="2:20" ht="15.75" customHeight="1" thickBot="1">
      <c r="F11" s="115"/>
    </row>
    <row r="12" spans="2:20" ht="27" customHeight="1">
      <c r="B12" s="370" t="s">
        <v>451</v>
      </c>
      <c r="C12" s="372" t="s">
        <v>2752</v>
      </c>
      <c r="D12" s="372"/>
      <c r="E12" s="372" t="s">
        <v>2753</v>
      </c>
      <c r="F12" s="372"/>
      <c r="G12" s="372" t="s">
        <v>2754</v>
      </c>
      <c r="H12" s="372"/>
      <c r="I12" s="373" t="s">
        <v>2757</v>
      </c>
      <c r="L12" s="385" t="s">
        <v>2759</v>
      </c>
      <c r="M12" s="386"/>
      <c r="N12" s="381" t="s">
        <v>2758</v>
      </c>
      <c r="O12" s="381"/>
      <c r="P12" s="381"/>
      <c r="Q12" s="381"/>
      <c r="R12" s="381"/>
      <c r="S12" s="381"/>
      <c r="T12" s="382"/>
    </row>
    <row r="13" spans="2:20" ht="34.5" customHeight="1" thickBot="1">
      <c r="B13" s="371"/>
      <c r="C13" s="281" t="s">
        <v>2755</v>
      </c>
      <c r="D13" s="281" t="s">
        <v>2756</v>
      </c>
      <c r="E13" s="281" t="s">
        <v>2755</v>
      </c>
      <c r="F13" s="281" t="s">
        <v>2756</v>
      </c>
      <c r="G13" s="281" t="s">
        <v>2755</v>
      </c>
      <c r="H13" s="281" t="s">
        <v>2756</v>
      </c>
      <c r="I13" s="374"/>
      <c r="L13" s="387"/>
      <c r="M13" s="388"/>
      <c r="N13" s="383"/>
      <c r="O13" s="383"/>
      <c r="P13" s="383"/>
      <c r="Q13" s="383"/>
      <c r="R13" s="383"/>
      <c r="S13" s="383"/>
      <c r="T13" s="384"/>
    </row>
    <row r="14" spans="2:20" ht="45.75" customHeight="1">
      <c r="B14" s="282"/>
      <c r="C14" s="284"/>
      <c r="D14" s="284"/>
      <c r="E14" s="287"/>
      <c r="F14" s="287"/>
      <c r="G14" s="283" t="str">
        <f>IF(E14-C14=0,"",E14-C14)</f>
        <v/>
      </c>
      <c r="H14" s="283" t="str">
        <f>IF(F14-D14=0,"",F14-D14)</f>
        <v/>
      </c>
      <c r="I14" s="294"/>
      <c r="L14" s="376" t="s">
        <v>2760</v>
      </c>
      <c r="M14" s="375"/>
      <c r="N14" s="375"/>
      <c r="O14" s="375"/>
      <c r="P14" s="375"/>
      <c r="Q14" s="375"/>
      <c r="R14" s="375"/>
      <c r="S14" s="375"/>
      <c r="T14" s="377"/>
    </row>
    <row r="15" spans="2:20" ht="45.75" customHeight="1">
      <c r="B15" s="280"/>
      <c r="C15" s="285"/>
      <c r="D15" s="285"/>
      <c r="E15" s="288"/>
      <c r="F15" s="288"/>
      <c r="G15" s="289" t="str">
        <f t="shared" ref="G15:G33" si="0">IF(E15-C15=0,"",E15-C15)</f>
        <v/>
      </c>
      <c r="H15" s="289" t="str">
        <f t="shared" ref="H15:H33" si="1">IF(F15-D15=0,"",F15-D15)</f>
        <v/>
      </c>
      <c r="I15" s="295"/>
      <c r="L15" s="376"/>
      <c r="M15" s="375"/>
      <c r="N15" s="375"/>
      <c r="O15" s="375"/>
      <c r="P15" s="375"/>
      <c r="Q15" s="375"/>
      <c r="R15" s="375"/>
      <c r="S15" s="375"/>
      <c r="T15" s="377"/>
    </row>
    <row r="16" spans="2:20" ht="45.75" customHeight="1">
      <c r="B16" s="280"/>
      <c r="C16" s="285"/>
      <c r="D16" s="285"/>
      <c r="E16" s="288"/>
      <c r="F16" s="288"/>
      <c r="G16" s="289" t="str">
        <f t="shared" si="0"/>
        <v/>
      </c>
      <c r="H16" s="289" t="str">
        <f t="shared" si="1"/>
        <v/>
      </c>
      <c r="I16" s="295"/>
      <c r="L16" s="376"/>
      <c r="M16" s="375"/>
      <c r="N16" s="375"/>
      <c r="O16" s="375"/>
      <c r="P16" s="375"/>
      <c r="Q16" s="375"/>
      <c r="R16" s="375"/>
      <c r="S16" s="375"/>
      <c r="T16" s="377"/>
    </row>
    <row r="17" spans="2:20" ht="45.75" customHeight="1">
      <c r="B17" s="280"/>
      <c r="C17" s="285"/>
      <c r="D17" s="285"/>
      <c r="E17" s="288"/>
      <c r="F17" s="288"/>
      <c r="G17" s="289" t="str">
        <f t="shared" si="0"/>
        <v/>
      </c>
      <c r="H17" s="289" t="str">
        <f t="shared" si="1"/>
        <v/>
      </c>
      <c r="I17" s="295"/>
      <c r="L17" s="376"/>
      <c r="M17" s="375"/>
      <c r="N17" s="375"/>
      <c r="O17" s="375"/>
      <c r="P17" s="375"/>
      <c r="Q17" s="375"/>
      <c r="R17" s="375"/>
      <c r="S17" s="375"/>
      <c r="T17" s="377"/>
    </row>
    <row r="18" spans="2:20" ht="45.75" customHeight="1">
      <c r="B18" s="280"/>
      <c r="C18" s="285"/>
      <c r="D18" s="285"/>
      <c r="E18" s="288"/>
      <c r="F18" s="288"/>
      <c r="G18" s="289" t="str">
        <f t="shared" si="0"/>
        <v/>
      </c>
      <c r="H18" s="289" t="str">
        <f t="shared" si="1"/>
        <v/>
      </c>
      <c r="I18" s="295"/>
      <c r="L18" s="376"/>
      <c r="M18" s="375"/>
      <c r="N18" s="375"/>
      <c r="O18" s="375"/>
      <c r="P18" s="375"/>
      <c r="Q18" s="375"/>
      <c r="R18" s="375"/>
      <c r="S18" s="375"/>
      <c r="T18" s="377"/>
    </row>
    <row r="19" spans="2:20" ht="45.75" customHeight="1">
      <c r="B19" s="280"/>
      <c r="C19" s="286"/>
      <c r="D19" s="285"/>
      <c r="E19" s="288"/>
      <c r="F19" s="288"/>
      <c r="G19" s="289" t="str">
        <f t="shared" si="0"/>
        <v/>
      </c>
      <c r="H19" s="289" t="str">
        <f t="shared" si="1"/>
        <v/>
      </c>
      <c r="I19" s="295"/>
      <c r="L19" s="376"/>
      <c r="M19" s="375"/>
      <c r="N19" s="375"/>
      <c r="O19" s="375"/>
      <c r="P19" s="375"/>
      <c r="Q19" s="375"/>
      <c r="R19" s="375"/>
      <c r="S19" s="375"/>
      <c r="T19" s="377"/>
    </row>
    <row r="20" spans="2:20" ht="45.75" customHeight="1" thickBot="1">
      <c r="B20" s="290"/>
      <c r="C20" s="288"/>
      <c r="D20" s="288"/>
      <c r="E20" s="288"/>
      <c r="F20" s="288"/>
      <c r="G20" s="289" t="str">
        <f t="shared" si="0"/>
        <v/>
      </c>
      <c r="H20" s="289" t="str">
        <f t="shared" si="1"/>
        <v/>
      </c>
      <c r="I20" s="295"/>
      <c r="L20" s="378"/>
      <c r="M20" s="379"/>
      <c r="N20" s="379"/>
      <c r="O20" s="379"/>
      <c r="P20" s="379"/>
      <c r="Q20" s="379"/>
      <c r="R20" s="379"/>
      <c r="S20" s="379"/>
      <c r="T20" s="380"/>
    </row>
    <row r="21" spans="2:20" ht="45.75" customHeight="1">
      <c r="B21" s="290"/>
      <c r="C21" s="288"/>
      <c r="D21" s="288"/>
      <c r="E21" s="288"/>
      <c r="F21" s="288"/>
      <c r="G21" s="289" t="str">
        <f t="shared" si="0"/>
        <v/>
      </c>
      <c r="H21" s="289" t="str">
        <f t="shared" si="1"/>
        <v/>
      </c>
      <c r="I21" s="295"/>
      <c r="L21" s="375"/>
      <c r="M21" s="375"/>
      <c r="N21" s="375"/>
      <c r="O21" s="375"/>
      <c r="P21" s="375"/>
      <c r="Q21" s="375"/>
      <c r="R21" s="375"/>
      <c r="S21" s="375"/>
      <c r="T21" s="375"/>
    </row>
    <row r="22" spans="2:20" ht="45.75" customHeight="1">
      <c r="B22" s="290"/>
      <c r="C22" s="288"/>
      <c r="D22" s="288"/>
      <c r="E22" s="288"/>
      <c r="F22" s="288"/>
      <c r="G22" s="289" t="str">
        <f t="shared" si="0"/>
        <v/>
      </c>
      <c r="H22" s="289" t="str">
        <f t="shared" si="1"/>
        <v/>
      </c>
      <c r="I22" s="295"/>
      <c r="L22" s="375"/>
      <c r="M22" s="375"/>
      <c r="N22" s="375"/>
      <c r="O22" s="375"/>
      <c r="P22" s="375"/>
      <c r="Q22" s="375"/>
      <c r="R22" s="375"/>
      <c r="S22" s="375"/>
      <c r="T22" s="375"/>
    </row>
    <row r="23" spans="2:20" ht="45.75" customHeight="1">
      <c r="B23" s="290"/>
      <c r="C23" s="288"/>
      <c r="D23" s="288"/>
      <c r="E23" s="288"/>
      <c r="F23" s="288"/>
      <c r="G23" s="289" t="str">
        <f t="shared" si="0"/>
        <v/>
      </c>
      <c r="H23" s="289" t="str">
        <f t="shared" si="1"/>
        <v/>
      </c>
      <c r="I23" s="295"/>
      <c r="L23" s="375"/>
      <c r="M23" s="375"/>
      <c r="N23" s="375"/>
      <c r="O23" s="375"/>
      <c r="P23" s="375"/>
      <c r="Q23" s="375"/>
      <c r="R23" s="375"/>
      <c r="S23" s="375"/>
      <c r="T23" s="375"/>
    </row>
    <row r="24" spans="2:20" ht="45.75" customHeight="1">
      <c r="B24" s="290"/>
      <c r="C24" s="288"/>
      <c r="D24" s="288"/>
      <c r="E24" s="288"/>
      <c r="F24" s="288"/>
      <c r="G24" s="289" t="str">
        <f t="shared" si="0"/>
        <v/>
      </c>
      <c r="H24" s="289" t="str">
        <f t="shared" si="1"/>
        <v/>
      </c>
      <c r="I24" s="295"/>
      <c r="L24" s="375"/>
      <c r="M24" s="375"/>
      <c r="N24" s="375"/>
      <c r="O24" s="375"/>
      <c r="P24" s="375"/>
      <c r="Q24" s="375"/>
      <c r="R24" s="375"/>
      <c r="S24" s="375"/>
      <c r="T24" s="375"/>
    </row>
    <row r="25" spans="2:20" ht="45.75" customHeight="1">
      <c r="B25" s="290"/>
      <c r="C25" s="288"/>
      <c r="D25" s="288"/>
      <c r="E25" s="288"/>
      <c r="F25" s="288"/>
      <c r="G25" s="289" t="str">
        <f t="shared" si="0"/>
        <v/>
      </c>
      <c r="H25" s="289" t="str">
        <f t="shared" si="1"/>
        <v/>
      </c>
      <c r="I25" s="295"/>
      <c r="L25" s="375"/>
      <c r="M25" s="375"/>
      <c r="N25" s="375"/>
      <c r="O25" s="375"/>
      <c r="P25" s="375"/>
      <c r="Q25" s="375"/>
      <c r="R25" s="375"/>
      <c r="S25" s="375"/>
      <c r="T25" s="375"/>
    </row>
    <row r="26" spans="2:20" ht="45.75" customHeight="1">
      <c r="B26" s="290"/>
      <c r="C26" s="288"/>
      <c r="D26" s="288"/>
      <c r="E26" s="288"/>
      <c r="F26" s="288"/>
      <c r="G26" s="289" t="str">
        <f t="shared" si="0"/>
        <v/>
      </c>
      <c r="H26" s="289" t="str">
        <f t="shared" si="1"/>
        <v/>
      </c>
      <c r="I26" s="295"/>
    </row>
    <row r="27" spans="2:20" ht="45.75" customHeight="1">
      <c r="B27" s="290"/>
      <c r="C27" s="288"/>
      <c r="D27" s="288"/>
      <c r="E27" s="288"/>
      <c r="F27" s="288"/>
      <c r="G27" s="289" t="str">
        <f t="shared" si="0"/>
        <v/>
      </c>
      <c r="H27" s="289" t="str">
        <f t="shared" si="1"/>
        <v/>
      </c>
      <c r="I27" s="295"/>
    </row>
    <row r="28" spans="2:20" ht="45.75" customHeight="1">
      <c r="B28" s="290"/>
      <c r="C28" s="288"/>
      <c r="D28" s="288"/>
      <c r="E28" s="288"/>
      <c r="F28" s="288"/>
      <c r="G28" s="289" t="str">
        <f t="shared" si="0"/>
        <v/>
      </c>
      <c r="H28" s="289" t="str">
        <f t="shared" si="1"/>
        <v/>
      </c>
      <c r="I28" s="295"/>
    </row>
    <row r="29" spans="2:20" ht="45.75" customHeight="1">
      <c r="B29" s="290"/>
      <c r="C29" s="288"/>
      <c r="D29" s="288"/>
      <c r="E29" s="288"/>
      <c r="F29" s="288"/>
      <c r="G29" s="289" t="str">
        <f t="shared" si="0"/>
        <v/>
      </c>
      <c r="H29" s="289" t="str">
        <f t="shared" si="1"/>
        <v/>
      </c>
      <c r="I29" s="295"/>
    </row>
    <row r="30" spans="2:20" ht="45.75" customHeight="1">
      <c r="B30" s="290"/>
      <c r="C30" s="288"/>
      <c r="D30" s="288"/>
      <c r="E30" s="288"/>
      <c r="F30" s="288"/>
      <c r="G30" s="289" t="str">
        <f t="shared" si="0"/>
        <v/>
      </c>
      <c r="H30" s="289" t="str">
        <f t="shared" si="1"/>
        <v/>
      </c>
      <c r="I30" s="295"/>
    </row>
    <row r="31" spans="2:20" ht="45.75" customHeight="1">
      <c r="B31" s="290"/>
      <c r="C31" s="288"/>
      <c r="D31" s="288"/>
      <c r="E31" s="288"/>
      <c r="F31" s="288"/>
      <c r="G31" s="289" t="str">
        <f t="shared" si="0"/>
        <v/>
      </c>
      <c r="H31" s="289" t="str">
        <f t="shared" si="1"/>
        <v/>
      </c>
      <c r="I31" s="295"/>
    </row>
    <row r="32" spans="2:20" ht="45.75" customHeight="1">
      <c r="B32" s="290"/>
      <c r="C32" s="288"/>
      <c r="D32" s="288"/>
      <c r="E32" s="288"/>
      <c r="F32" s="288"/>
      <c r="G32" s="289" t="str">
        <f t="shared" si="0"/>
        <v/>
      </c>
      <c r="H32" s="289" t="str">
        <f t="shared" si="1"/>
        <v/>
      </c>
      <c r="I32" s="295"/>
    </row>
    <row r="33" spans="2:9" ht="45.75" customHeight="1" thickBot="1">
      <c r="B33" s="291"/>
      <c r="C33" s="292"/>
      <c r="D33" s="292"/>
      <c r="E33" s="292"/>
      <c r="F33" s="292"/>
      <c r="G33" s="293" t="str">
        <f t="shared" si="0"/>
        <v/>
      </c>
      <c r="H33" s="293" t="str">
        <f t="shared" si="1"/>
        <v/>
      </c>
      <c r="I33" s="296"/>
    </row>
    <row r="34" spans="2:9">
      <c r="B34" s="14"/>
      <c r="C34" s="14"/>
      <c r="D34" s="14"/>
      <c r="E34" s="14"/>
      <c r="F34" s="14"/>
      <c r="G34" s="14"/>
      <c r="H34" s="14"/>
      <c r="I34" s="14"/>
    </row>
  </sheetData>
  <sheetProtection sheet="1" objects="1" scenarios="1" formatRows="0" selectLockedCells="1"/>
  <mergeCells count="10">
    <mergeCell ref="L21:T25"/>
    <mergeCell ref="L14:T20"/>
    <mergeCell ref="N12:T13"/>
    <mergeCell ref="L12:M13"/>
    <mergeCell ref="F3:I4"/>
    <mergeCell ref="B12:B13"/>
    <mergeCell ref="C12:D12"/>
    <mergeCell ref="E12:F12"/>
    <mergeCell ref="G12:H12"/>
    <mergeCell ref="I12:I13"/>
  </mergeCells>
  <pageMargins left="0.7" right="0.7" top="0.75" bottom="0.75" header="0.3" footer="0.3"/>
  <pageSetup paperSize="9" orientation="portrait" r:id="rId1"/>
  <ignoredErrors>
    <ignoredError sqref="G14:H33"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1D075298-FC91-4569-B58C-DB880038A409}">
          <x14:formula1>
            <xm:f>INDIRECT('Pantalla de control'!$H$30)</xm:f>
          </x14:formula1>
          <xm:sqref>B14:B33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8AA6-7A45-474C-BEC0-E3776E953567}">
  <sheetPr codeName="Hoja6"/>
  <dimension ref="A1:H219"/>
  <sheetViews>
    <sheetView zoomScale="70" zoomScaleNormal="70" workbookViewId="0">
      <selection activeCell="B201" sqref="B201"/>
    </sheetView>
  </sheetViews>
  <sheetFormatPr baseColWidth="10" defaultColWidth="10.88671875" defaultRowHeight="21"/>
  <cols>
    <col min="1" max="1" width="1.88671875" style="1" customWidth="1"/>
    <col min="2" max="2" width="155" style="1" bestFit="1" customWidth="1"/>
    <col min="3" max="3" width="25.5546875" style="1" customWidth="1"/>
    <col min="4" max="4" width="2.5546875" style="1" customWidth="1"/>
    <col min="5" max="5" width="50.109375" style="1" customWidth="1"/>
    <col min="6" max="16384" width="10.88671875" style="1"/>
  </cols>
  <sheetData>
    <row r="1" spans="1:5">
      <c r="A1" s="12"/>
      <c r="E1" s="12"/>
    </row>
    <row r="2" spans="1:5">
      <c r="A2" s="2"/>
    </row>
    <row r="3" spans="1:5">
      <c r="B3" s="2" t="s">
        <v>20</v>
      </c>
      <c r="E3" s="1" t="s">
        <v>385</v>
      </c>
    </row>
    <row r="4" spans="1:5">
      <c r="B4" s="2"/>
      <c r="E4" s="1" t="s">
        <v>392</v>
      </c>
    </row>
    <row r="5" spans="1:5">
      <c r="B5" s="1" t="s">
        <v>11</v>
      </c>
      <c r="E5" s="1" t="s">
        <v>386</v>
      </c>
    </row>
    <row r="6" spans="1:5">
      <c r="B6" s="1" t="s">
        <v>12</v>
      </c>
      <c r="E6" s="1" t="s">
        <v>387</v>
      </c>
    </row>
    <row r="7" spans="1:5">
      <c r="B7" s="1" t="s">
        <v>13</v>
      </c>
      <c r="E7" s="1" t="s">
        <v>388</v>
      </c>
    </row>
    <row r="8" spans="1:5">
      <c r="B8" s="1" t="s">
        <v>14</v>
      </c>
      <c r="E8" s="1" t="s">
        <v>389</v>
      </c>
    </row>
    <row r="9" spans="1:5">
      <c r="B9" s="1" t="s">
        <v>15</v>
      </c>
      <c r="E9" s="1" t="s">
        <v>398</v>
      </c>
    </row>
    <row r="10" spans="1:5">
      <c r="B10" s="1" t="s">
        <v>16</v>
      </c>
      <c r="E10" s="1" t="s">
        <v>390</v>
      </c>
    </row>
    <row r="11" spans="1:5">
      <c r="B11" s="1" t="s">
        <v>17</v>
      </c>
      <c r="E11" s="1" t="s">
        <v>391</v>
      </c>
    </row>
    <row r="12" spans="1:5">
      <c r="B12" s="1" t="s">
        <v>18</v>
      </c>
    </row>
    <row r="13" spans="1:5">
      <c r="B13" s="1" t="s">
        <v>19</v>
      </c>
    </row>
    <row r="14" spans="1:5">
      <c r="B14" s="1" t="s">
        <v>1</v>
      </c>
    </row>
    <row r="15" spans="1:5">
      <c r="B15" s="1" t="s">
        <v>2</v>
      </c>
    </row>
    <row r="16" spans="1:5">
      <c r="B16" s="1" t="s">
        <v>3</v>
      </c>
      <c r="E16" s="1" t="s">
        <v>393</v>
      </c>
    </row>
    <row r="17" spans="1:8">
      <c r="B17" s="1" t="s">
        <v>4</v>
      </c>
      <c r="E17" s="1" t="s">
        <v>394</v>
      </c>
    </row>
    <row r="18" spans="1:8">
      <c r="B18" s="1" t="s">
        <v>5</v>
      </c>
      <c r="E18" s="1" t="s">
        <v>395</v>
      </c>
    </row>
    <row r="19" spans="1:8">
      <c r="B19" s="1" t="s">
        <v>6</v>
      </c>
      <c r="E19" s="1" t="s">
        <v>396</v>
      </c>
    </row>
    <row r="20" spans="1:8">
      <c r="B20" s="1" t="s">
        <v>7</v>
      </c>
    </row>
    <row r="21" spans="1:8">
      <c r="B21" s="1" t="s">
        <v>8</v>
      </c>
    </row>
    <row r="22" spans="1:8">
      <c r="B22" s="1" t="s">
        <v>9</v>
      </c>
      <c r="E22" s="3" t="s">
        <v>402</v>
      </c>
    </row>
    <row r="23" spans="1:8">
      <c r="B23" s="1" t="s">
        <v>10</v>
      </c>
      <c r="E23" s="1" t="s">
        <v>199</v>
      </c>
      <c r="G23" s="9" t="s">
        <v>410</v>
      </c>
      <c r="H23" s="9" t="s">
        <v>418</v>
      </c>
    </row>
    <row r="24" spans="1:8">
      <c r="E24" s="1" t="s">
        <v>418</v>
      </c>
      <c r="G24" s="9" t="s">
        <v>416</v>
      </c>
      <c r="H24" s="9" t="s">
        <v>418</v>
      </c>
    </row>
    <row r="25" spans="1:8">
      <c r="A25" s="389"/>
      <c r="B25" s="389"/>
      <c r="G25" s="9" t="s">
        <v>411</v>
      </c>
      <c r="H25" s="9" t="s">
        <v>418</v>
      </c>
    </row>
    <row r="26" spans="1:8">
      <c r="A26" s="12"/>
      <c r="B26" s="12"/>
      <c r="G26" s="9" t="s">
        <v>412</v>
      </c>
      <c r="H26" s="9" t="s">
        <v>418</v>
      </c>
    </row>
    <row r="27" spans="1:8">
      <c r="A27" s="12"/>
      <c r="B27" s="12" t="s">
        <v>406</v>
      </c>
      <c r="G27" s="9" t="s">
        <v>413</v>
      </c>
      <c r="H27" s="10" t="s">
        <v>199</v>
      </c>
    </row>
    <row r="28" spans="1:8" ht="18.600000000000001" customHeight="1">
      <c r="A28" s="12"/>
      <c r="B28" s="12"/>
      <c r="G28" s="9" t="s">
        <v>414</v>
      </c>
      <c r="H28" s="10" t="s">
        <v>199</v>
      </c>
    </row>
    <row r="29" spans="1:8">
      <c r="B29" s="1" t="s">
        <v>198</v>
      </c>
      <c r="G29" s="11" t="str">
        <f>""</f>
        <v/>
      </c>
      <c r="H29" s="11" t="str">
        <f>""</f>
        <v/>
      </c>
    </row>
    <row r="30" spans="1:8">
      <c r="B30" s="1" t="s">
        <v>193</v>
      </c>
    </row>
    <row r="31" spans="1:8">
      <c r="B31" s="1" t="s">
        <v>194</v>
      </c>
    </row>
    <row r="32" spans="1:8">
      <c r="B32" s="1" t="s">
        <v>195</v>
      </c>
    </row>
    <row r="33" spans="1:5">
      <c r="B33" s="1" t="s">
        <v>197</v>
      </c>
    </row>
    <row r="34" spans="1:5">
      <c r="B34" s="1" t="s">
        <v>196</v>
      </c>
      <c r="E34" s="1" t="s">
        <v>408</v>
      </c>
    </row>
    <row r="35" spans="1:5">
      <c r="E35" s="1" t="s">
        <v>410</v>
      </c>
    </row>
    <row r="36" spans="1:5">
      <c r="A36" s="12"/>
      <c r="E36" s="1" t="s">
        <v>416</v>
      </c>
    </row>
    <row r="37" spans="1:5">
      <c r="E37" s="1" t="s">
        <v>411</v>
      </c>
    </row>
    <row r="38" spans="1:5">
      <c r="B38" s="1" t="s">
        <v>399</v>
      </c>
      <c r="C38" s="1" t="s">
        <v>400</v>
      </c>
      <c r="E38" s="1" t="s">
        <v>412</v>
      </c>
    </row>
    <row r="39" spans="1:5">
      <c r="B39" s="6" t="s">
        <v>325</v>
      </c>
      <c r="C39" s="4" t="s">
        <v>21</v>
      </c>
      <c r="D39" s="5"/>
      <c r="E39" s="1" t="s">
        <v>413</v>
      </c>
    </row>
    <row r="40" spans="1:5">
      <c r="B40" s="6" t="s">
        <v>420</v>
      </c>
      <c r="C40" s="4" t="s">
        <v>421</v>
      </c>
      <c r="D40" s="5"/>
      <c r="E40" s="1" t="s">
        <v>414</v>
      </c>
    </row>
    <row r="41" spans="1:5">
      <c r="B41" s="7" t="s">
        <v>337</v>
      </c>
      <c r="C41" s="4" t="s">
        <v>22</v>
      </c>
      <c r="D41" s="5"/>
      <c r="E41" s="1" t="str">
        <f>""</f>
        <v/>
      </c>
    </row>
    <row r="42" spans="1:5">
      <c r="B42" s="6" t="s">
        <v>266</v>
      </c>
      <c r="C42" s="4" t="s">
        <v>23</v>
      </c>
      <c r="D42" s="5"/>
    </row>
    <row r="43" spans="1:5">
      <c r="B43" s="6" t="s">
        <v>260</v>
      </c>
      <c r="C43" s="4" t="s">
        <v>24</v>
      </c>
      <c r="D43" s="5"/>
      <c r="E43" s="1" t="s">
        <v>403</v>
      </c>
    </row>
    <row r="44" spans="1:5">
      <c r="B44" s="6" t="s">
        <v>254</v>
      </c>
      <c r="C44" s="4" t="s">
        <v>25</v>
      </c>
      <c r="D44" s="5"/>
      <c r="E44" s="1" t="s">
        <v>404</v>
      </c>
    </row>
    <row r="45" spans="1:5">
      <c r="B45" s="6" t="s">
        <v>341</v>
      </c>
      <c r="C45" s="4" t="s">
        <v>26</v>
      </c>
      <c r="D45" s="5"/>
      <c r="E45" s="1" t="s">
        <v>405</v>
      </c>
    </row>
    <row r="46" spans="1:5">
      <c r="B46" s="6" t="s">
        <v>246</v>
      </c>
      <c r="C46" s="4" t="s">
        <v>27</v>
      </c>
      <c r="D46" s="5"/>
      <c r="E46" s="1" t="s">
        <v>419</v>
      </c>
    </row>
    <row r="47" spans="1:5">
      <c r="B47" s="6" t="s">
        <v>216</v>
      </c>
      <c r="C47" s="4" t="s">
        <v>28</v>
      </c>
      <c r="D47" s="5"/>
    </row>
    <row r="48" spans="1:5">
      <c r="B48" s="6" t="s">
        <v>322</v>
      </c>
      <c r="C48" s="4" t="s">
        <v>29</v>
      </c>
      <c r="D48" s="5"/>
    </row>
    <row r="49" spans="2:5">
      <c r="B49" s="6" t="s">
        <v>271</v>
      </c>
      <c r="C49" s="4" t="s">
        <v>30</v>
      </c>
      <c r="D49" s="5"/>
    </row>
    <row r="50" spans="2:5">
      <c r="B50" s="6" t="s">
        <v>209</v>
      </c>
      <c r="C50" s="4" t="s">
        <v>31</v>
      </c>
      <c r="D50" s="5"/>
      <c r="E50" s="1" t="s">
        <v>201</v>
      </c>
    </row>
    <row r="51" spans="2:5">
      <c r="B51" s="6" t="s">
        <v>313</v>
      </c>
      <c r="C51" s="4" t="s">
        <v>32</v>
      </c>
      <c r="D51" s="5"/>
      <c r="E51" s="1" t="s">
        <v>417</v>
      </c>
    </row>
    <row r="52" spans="2:5">
      <c r="B52" s="6" t="s">
        <v>213</v>
      </c>
      <c r="C52" s="4" t="s">
        <v>33</v>
      </c>
      <c r="D52" s="5"/>
      <c r="E52" s="1" t="s">
        <v>415</v>
      </c>
    </row>
    <row r="53" spans="2:5">
      <c r="B53" s="6" t="s">
        <v>345</v>
      </c>
      <c r="C53" s="4" t="s">
        <v>34</v>
      </c>
      <c r="D53" s="5"/>
      <c r="E53" s="1" t="s">
        <v>392</v>
      </c>
    </row>
    <row r="54" spans="2:5">
      <c r="B54" s="6" t="s">
        <v>324</v>
      </c>
      <c r="C54" s="4" t="s">
        <v>35</v>
      </c>
      <c r="D54" s="5"/>
    </row>
    <row r="55" spans="2:5">
      <c r="B55" s="6" t="s">
        <v>300</v>
      </c>
      <c r="C55" s="4" t="s">
        <v>36</v>
      </c>
      <c r="D55" s="5"/>
    </row>
    <row r="56" spans="2:5">
      <c r="B56" s="6" t="s">
        <v>289</v>
      </c>
      <c r="C56" s="4" t="s">
        <v>37</v>
      </c>
      <c r="D56" s="5"/>
    </row>
    <row r="57" spans="2:5">
      <c r="B57" s="6" t="s">
        <v>230</v>
      </c>
      <c r="C57" s="4" t="s">
        <v>38</v>
      </c>
      <c r="D57" s="5"/>
    </row>
    <row r="58" spans="2:5">
      <c r="B58" s="6" t="s">
        <v>284</v>
      </c>
      <c r="C58" s="4" t="s">
        <v>39</v>
      </c>
      <c r="D58" s="5"/>
    </row>
    <row r="59" spans="2:5">
      <c r="B59" s="6" t="s">
        <v>366</v>
      </c>
      <c r="C59" s="4" t="s">
        <v>40</v>
      </c>
      <c r="D59" s="5"/>
    </row>
    <row r="60" spans="2:5">
      <c r="B60" s="6" t="s">
        <v>280</v>
      </c>
      <c r="C60" s="4" t="s">
        <v>41</v>
      </c>
      <c r="D60" s="5"/>
    </row>
    <row r="61" spans="2:5">
      <c r="B61" s="6" t="s">
        <v>274</v>
      </c>
      <c r="C61" s="4" t="s">
        <v>42</v>
      </c>
      <c r="D61" s="5"/>
    </row>
    <row r="62" spans="2:5">
      <c r="B62" s="6" t="s">
        <v>221</v>
      </c>
      <c r="C62" s="4" t="s">
        <v>43</v>
      </c>
      <c r="D62" s="5"/>
    </row>
    <row r="63" spans="2:5">
      <c r="B63" s="6" t="s">
        <v>242</v>
      </c>
      <c r="C63" s="4" t="s">
        <v>44</v>
      </c>
      <c r="D63" s="5"/>
    </row>
    <row r="64" spans="2:5">
      <c r="B64" s="6" t="s">
        <v>374</v>
      </c>
      <c r="C64" s="4" t="s">
        <v>45</v>
      </c>
      <c r="D64" s="5"/>
    </row>
    <row r="65" spans="2:4">
      <c r="B65" s="6" t="s">
        <v>327</v>
      </c>
      <c r="C65" s="4" t="s">
        <v>46</v>
      </c>
      <c r="D65" s="5"/>
    </row>
    <row r="66" spans="2:4">
      <c r="B66" s="6" t="s">
        <v>319</v>
      </c>
      <c r="C66" s="4" t="s">
        <v>47</v>
      </c>
      <c r="D66" s="5"/>
    </row>
    <row r="67" spans="2:4">
      <c r="B67" s="6" t="s">
        <v>316</v>
      </c>
      <c r="C67" s="4" t="s">
        <v>48</v>
      </c>
      <c r="D67" s="5"/>
    </row>
    <row r="68" spans="2:4">
      <c r="B68" s="6" t="s">
        <v>370</v>
      </c>
      <c r="C68" s="4" t="s">
        <v>49</v>
      </c>
      <c r="D68" s="5"/>
    </row>
    <row r="69" spans="2:4">
      <c r="B69" s="6" t="s">
        <v>241</v>
      </c>
      <c r="C69" s="4" t="s">
        <v>50</v>
      </c>
      <c r="D69" s="5"/>
    </row>
    <row r="70" spans="2:4">
      <c r="B70" s="6" t="s">
        <v>257</v>
      </c>
      <c r="C70" s="4" t="s">
        <v>51</v>
      </c>
      <c r="D70" s="5"/>
    </row>
    <row r="71" spans="2:4">
      <c r="B71" s="6" t="s">
        <v>356</v>
      </c>
      <c r="C71" s="4" t="s">
        <v>52</v>
      </c>
      <c r="D71" s="5"/>
    </row>
    <row r="72" spans="2:4">
      <c r="B72" s="6" t="s">
        <v>267</v>
      </c>
      <c r="C72" s="4" t="s">
        <v>53</v>
      </c>
      <c r="D72" s="5"/>
    </row>
    <row r="73" spans="2:4">
      <c r="B73" s="6" t="s">
        <v>312</v>
      </c>
      <c r="C73" s="4" t="s">
        <v>54</v>
      </c>
      <c r="D73" s="5"/>
    </row>
    <row r="74" spans="2:4">
      <c r="B74" s="6" t="s">
        <v>326</v>
      </c>
      <c r="C74" s="4" t="s">
        <v>55</v>
      </c>
      <c r="D74" s="5"/>
    </row>
    <row r="75" spans="2:4">
      <c r="B75" s="6" t="s">
        <v>212</v>
      </c>
      <c r="C75" s="4" t="s">
        <v>56</v>
      </c>
      <c r="D75" s="5"/>
    </row>
    <row r="76" spans="2:4">
      <c r="B76" s="6" t="s">
        <v>293</v>
      </c>
      <c r="C76" s="4" t="s">
        <v>57</v>
      </c>
      <c r="D76" s="5"/>
    </row>
    <row r="77" spans="2:4">
      <c r="B77" s="6" t="s">
        <v>309</v>
      </c>
      <c r="C77" s="4" t="s">
        <v>58</v>
      </c>
      <c r="D77" s="5"/>
    </row>
    <row r="78" spans="2:4">
      <c r="B78" s="6" t="s">
        <v>371</v>
      </c>
      <c r="C78" s="4" t="s">
        <v>59</v>
      </c>
      <c r="D78" s="5"/>
    </row>
    <row r="79" spans="2:4">
      <c r="B79" s="6" t="s">
        <v>339</v>
      </c>
      <c r="C79" s="4" t="s">
        <v>60</v>
      </c>
      <c r="D79" s="5"/>
    </row>
    <row r="80" spans="2:4">
      <c r="B80" s="6" t="s">
        <v>305</v>
      </c>
      <c r="C80" s="4" t="s">
        <v>61</v>
      </c>
      <c r="D80" s="5"/>
    </row>
    <row r="81" spans="2:4">
      <c r="B81" s="6" t="s">
        <v>235</v>
      </c>
      <c r="C81" s="4" t="s">
        <v>62</v>
      </c>
      <c r="D81" s="5"/>
    </row>
    <row r="82" spans="2:4">
      <c r="B82" s="6" t="s">
        <v>291</v>
      </c>
      <c r="C82" s="4" t="s">
        <v>63</v>
      </c>
      <c r="D82" s="5"/>
    </row>
    <row r="83" spans="2:4">
      <c r="B83" s="6" t="s">
        <v>262</v>
      </c>
      <c r="C83" s="4" t="s">
        <v>64</v>
      </c>
      <c r="D83" s="5"/>
    </row>
    <row r="84" spans="2:4">
      <c r="B84" s="6" t="s">
        <v>375</v>
      </c>
      <c r="C84" s="4" t="s">
        <v>65</v>
      </c>
      <c r="D84" s="5"/>
    </row>
    <row r="85" spans="2:4">
      <c r="B85" s="6" t="s">
        <v>294</v>
      </c>
      <c r="C85" s="4" t="s">
        <v>66</v>
      </c>
      <c r="D85" s="5"/>
    </row>
    <row r="86" spans="2:4">
      <c r="B86" s="6" t="s">
        <v>214</v>
      </c>
      <c r="C86" s="4" t="s">
        <v>67</v>
      </c>
      <c r="D86" s="5"/>
    </row>
    <row r="87" spans="2:4">
      <c r="B87" s="6" t="s">
        <v>310</v>
      </c>
      <c r="C87" s="4" t="s">
        <v>58</v>
      </c>
      <c r="D87" s="5"/>
    </row>
    <row r="88" spans="2:4">
      <c r="B88" s="6" t="s">
        <v>377</v>
      </c>
      <c r="C88" s="4" t="s">
        <v>68</v>
      </c>
      <c r="D88" s="5"/>
    </row>
    <row r="89" spans="2:4">
      <c r="B89" s="6" t="s">
        <v>382</v>
      </c>
      <c r="C89" s="4" t="s">
        <v>69</v>
      </c>
      <c r="D89" s="5"/>
    </row>
    <row r="90" spans="2:4">
      <c r="B90" s="6" t="s">
        <v>283</v>
      </c>
      <c r="C90" s="4" t="s">
        <v>70</v>
      </c>
      <c r="D90" s="5"/>
    </row>
    <row r="91" spans="2:4">
      <c r="B91" s="6" t="s">
        <v>251</v>
      </c>
      <c r="C91" s="4" t="s">
        <v>71</v>
      </c>
      <c r="D91" s="5"/>
    </row>
    <row r="92" spans="2:4">
      <c r="B92" s="6" t="s">
        <v>304</v>
      </c>
      <c r="C92" s="4" t="s">
        <v>72</v>
      </c>
      <c r="D92" s="5"/>
    </row>
    <row r="93" spans="2:4">
      <c r="B93" s="6" t="s">
        <v>272</v>
      </c>
      <c r="C93" s="4" t="s">
        <v>73</v>
      </c>
      <c r="D93" s="5"/>
    </row>
    <row r="94" spans="2:4">
      <c r="B94" s="6" t="s">
        <v>342</v>
      </c>
      <c r="C94" s="4" t="s">
        <v>74</v>
      </c>
      <c r="D94" s="5"/>
    </row>
    <row r="95" spans="2:4">
      <c r="B95" s="6" t="s">
        <v>365</v>
      </c>
      <c r="C95" s="4" t="s">
        <v>75</v>
      </c>
      <c r="D95" s="5"/>
    </row>
    <row r="96" spans="2:4">
      <c r="B96" s="6" t="s">
        <v>317</v>
      </c>
      <c r="C96" s="4" t="s">
        <v>76</v>
      </c>
      <c r="D96" s="5"/>
    </row>
    <row r="97" spans="2:4">
      <c r="B97" s="6" t="s">
        <v>228</v>
      </c>
      <c r="C97" s="4" t="s">
        <v>77</v>
      </c>
      <c r="D97" s="5"/>
    </row>
    <row r="98" spans="2:4">
      <c r="B98" s="6" t="s">
        <v>383</v>
      </c>
      <c r="C98" s="4" t="s">
        <v>78</v>
      </c>
      <c r="D98" s="5"/>
    </row>
    <row r="99" spans="2:4">
      <c r="B99" s="6" t="s">
        <v>320</v>
      </c>
      <c r="C99" s="4" t="s">
        <v>79</v>
      </c>
      <c r="D99" s="5"/>
    </row>
    <row r="100" spans="2:4">
      <c r="B100" s="6" t="s">
        <v>299</v>
      </c>
      <c r="C100" s="4" t="s">
        <v>80</v>
      </c>
      <c r="D100" s="5"/>
    </row>
    <row r="101" spans="2:4">
      <c r="B101" s="6" t="s">
        <v>301</v>
      </c>
      <c r="C101" s="4" t="s">
        <v>81</v>
      </c>
      <c r="D101" s="5"/>
    </row>
    <row r="102" spans="2:4">
      <c r="B102" s="6" t="s">
        <v>315</v>
      </c>
      <c r="C102" s="4" t="s">
        <v>82</v>
      </c>
      <c r="D102" s="5"/>
    </row>
    <row r="103" spans="2:4">
      <c r="B103" s="6" t="s">
        <v>376</v>
      </c>
      <c r="C103" s="4" t="s">
        <v>83</v>
      </c>
      <c r="D103" s="5"/>
    </row>
    <row r="104" spans="2:4">
      <c r="B104" s="6" t="s">
        <v>332</v>
      </c>
      <c r="C104" s="4" t="s">
        <v>84</v>
      </c>
      <c r="D104" s="5"/>
    </row>
    <row r="105" spans="2:4">
      <c r="B105" s="6" t="s">
        <v>232</v>
      </c>
      <c r="C105" s="4" t="s">
        <v>85</v>
      </c>
      <c r="D105" s="5"/>
    </row>
    <row r="106" spans="2:4">
      <c r="B106" s="6" t="s">
        <v>288</v>
      </c>
      <c r="C106" s="4" t="s">
        <v>86</v>
      </c>
      <c r="D106" s="5"/>
    </row>
    <row r="107" spans="2:4">
      <c r="B107" s="6" t="s">
        <v>287</v>
      </c>
      <c r="C107" s="4" t="s">
        <v>87</v>
      </c>
      <c r="D107" s="5"/>
    </row>
    <row r="108" spans="2:4">
      <c r="B108" s="6" t="s">
        <v>380</v>
      </c>
      <c r="C108" s="4" t="s">
        <v>88</v>
      </c>
      <c r="D108" s="5"/>
    </row>
    <row r="109" spans="2:4">
      <c r="B109" s="6" t="s">
        <v>227</v>
      </c>
      <c r="C109" s="4" t="s">
        <v>89</v>
      </c>
      <c r="D109" s="5"/>
    </row>
    <row r="110" spans="2:4">
      <c r="B110" s="6" t="s">
        <v>290</v>
      </c>
      <c r="C110" s="4" t="s">
        <v>90</v>
      </c>
      <c r="D110" s="5"/>
    </row>
    <row r="111" spans="2:4">
      <c r="B111" s="6" t="s">
        <v>367</v>
      </c>
      <c r="C111" s="4" t="s">
        <v>91</v>
      </c>
      <c r="D111" s="5"/>
    </row>
    <row r="112" spans="2:4">
      <c r="B112" s="6" t="s">
        <v>346</v>
      </c>
      <c r="C112" s="4" t="s">
        <v>92</v>
      </c>
      <c r="D112" s="5"/>
    </row>
    <row r="113" spans="2:4">
      <c r="B113" s="6" t="s">
        <v>217</v>
      </c>
      <c r="C113" s="4" t="s">
        <v>93</v>
      </c>
      <c r="D113" s="5"/>
    </row>
    <row r="114" spans="2:4">
      <c r="B114" s="6" t="s">
        <v>233</v>
      </c>
      <c r="C114" s="4" t="s">
        <v>94</v>
      </c>
      <c r="D114" s="5"/>
    </row>
    <row r="115" spans="2:4">
      <c r="B115" s="6" t="s">
        <v>249</v>
      </c>
      <c r="C115" s="4" t="s">
        <v>95</v>
      </c>
      <c r="D115" s="5"/>
    </row>
    <row r="116" spans="2:4">
      <c r="B116" s="6" t="s">
        <v>358</v>
      </c>
      <c r="C116" s="4" t="s">
        <v>96</v>
      </c>
      <c r="D116" s="5"/>
    </row>
    <row r="117" spans="2:4">
      <c r="B117" s="6" t="s">
        <v>350</v>
      </c>
      <c r="C117" s="4" t="s">
        <v>97</v>
      </c>
      <c r="D117" s="5"/>
    </row>
    <row r="118" spans="2:4">
      <c r="B118" s="6" t="s">
        <v>269</v>
      </c>
      <c r="C118" s="4" t="s">
        <v>98</v>
      </c>
      <c r="D118" s="5"/>
    </row>
    <row r="119" spans="2:4">
      <c r="B119" s="6" t="s">
        <v>223</v>
      </c>
      <c r="C119" s="4" t="s">
        <v>99</v>
      </c>
      <c r="D119" s="5"/>
    </row>
    <row r="120" spans="2:4">
      <c r="B120" s="6" t="s">
        <v>364</v>
      </c>
      <c r="C120" s="4" t="s">
        <v>100</v>
      </c>
      <c r="D120" s="5"/>
    </row>
    <row r="121" spans="2:4">
      <c r="B121" s="6" t="s">
        <v>336</v>
      </c>
      <c r="C121" s="4" t="s">
        <v>101</v>
      </c>
      <c r="D121" s="5"/>
    </row>
    <row r="122" spans="2:4">
      <c r="B122" s="6" t="s">
        <v>237</v>
      </c>
      <c r="C122" s="4" t="s">
        <v>102</v>
      </c>
      <c r="D122" s="5"/>
    </row>
    <row r="123" spans="2:4">
      <c r="B123" s="6" t="s">
        <v>219</v>
      </c>
      <c r="C123" s="4" t="s">
        <v>103</v>
      </c>
      <c r="D123" s="5"/>
    </row>
    <row r="124" spans="2:4">
      <c r="B124" s="6" t="s">
        <v>275</v>
      </c>
      <c r="C124" s="4" t="s">
        <v>104</v>
      </c>
      <c r="D124" s="5"/>
    </row>
    <row r="125" spans="2:4">
      <c r="B125" s="6" t="s">
        <v>379</v>
      </c>
      <c r="C125" s="4" t="s">
        <v>105</v>
      </c>
      <c r="D125" s="5"/>
    </row>
    <row r="126" spans="2:4">
      <c r="B126" s="6" t="s">
        <v>273</v>
      </c>
      <c r="C126" s="4" t="s">
        <v>106</v>
      </c>
      <c r="D126" s="5"/>
    </row>
    <row r="127" spans="2:4">
      <c r="B127" s="6" t="s">
        <v>239</v>
      </c>
      <c r="C127" s="4" t="s">
        <v>107</v>
      </c>
      <c r="D127" s="5"/>
    </row>
    <row r="128" spans="2:4">
      <c r="B128" s="6" t="s">
        <v>348</v>
      </c>
      <c r="C128" s="4" t="s">
        <v>108</v>
      </c>
      <c r="D128" s="5"/>
    </row>
    <row r="129" spans="2:4">
      <c r="B129" s="6" t="s">
        <v>268</v>
      </c>
      <c r="C129" s="4" t="s">
        <v>109</v>
      </c>
      <c r="D129" s="5"/>
    </row>
    <row r="130" spans="2:4">
      <c r="B130" s="6" t="s">
        <v>355</v>
      </c>
      <c r="C130" s="4" t="s">
        <v>110</v>
      </c>
      <c r="D130" s="5"/>
    </row>
    <row r="131" spans="2:4">
      <c r="B131" s="6" t="s">
        <v>295</v>
      </c>
      <c r="C131" s="4" t="s">
        <v>111</v>
      </c>
      <c r="D131" s="5"/>
    </row>
    <row r="132" spans="2:4">
      <c r="B132" s="6" t="s">
        <v>207</v>
      </c>
      <c r="C132" s="4" t="s">
        <v>112</v>
      </c>
      <c r="D132" s="5"/>
    </row>
    <row r="133" spans="2:4">
      <c r="B133" s="6" t="s">
        <v>303</v>
      </c>
      <c r="C133" s="4" t="s">
        <v>113</v>
      </c>
      <c r="D133" s="5"/>
    </row>
    <row r="134" spans="2:4">
      <c r="B134" s="6" t="s">
        <v>328</v>
      </c>
      <c r="C134" s="4" t="s">
        <v>114</v>
      </c>
      <c r="D134" s="5"/>
    </row>
    <row r="135" spans="2:4">
      <c r="B135" s="6" t="s">
        <v>238</v>
      </c>
      <c r="C135" s="4" t="s">
        <v>115</v>
      </c>
      <c r="D135" s="5"/>
    </row>
    <row r="136" spans="2:4">
      <c r="B136" s="6" t="s">
        <v>302</v>
      </c>
      <c r="C136" s="4" t="s">
        <v>116</v>
      </c>
      <c r="D136" s="5"/>
    </row>
    <row r="137" spans="2:4">
      <c r="B137" s="6" t="s">
        <v>281</v>
      </c>
      <c r="C137" s="4" t="s">
        <v>117</v>
      </c>
      <c r="D137" s="5"/>
    </row>
    <row r="138" spans="2:4">
      <c r="B138" s="6" t="s">
        <v>222</v>
      </c>
      <c r="C138" s="4" t="s">
        <v>118</v>
      </c>
      <c r="D138" s="5"/>
    </row>
    <row r="139" spans="2:4">
      <c r="B139" s="6" t="s">
        <v>206</v>
      </c>
      <c r="C139" s="4" t="s">
        <v>119</v>
      </c>
      <c r="D139" s="5"/>
    </row>
    <row r="140" spans="2:4">
      <c r="B140" s="6" t="s">
        <v>253</v>
      </c>
      <c r="C140" s="4" t="s">
        <v>120</v>
      </c>
      <c r="D140" s="5"/>
    </row>
    <row r="141" spans="2:4">
      <c r="B141" s="6" t="s">
        <v>252</v>
      </c>
      <c r="C141" s="4" t="s">
        <v>121</v>
      </c>
      <c r="D141" s="5"/>
    </row>
    <row r="142" spans="2:4">
      <c r="B142" s="6" t="s">
        <v>338</v>
      </c>
      <c r="C142" s="4" t="s">
        <v>122</v>
      </c>
      <c r="D142" s="5"/>
    </row>
    <row r="143" spans="2:4">
      <c r="B143" s="6" t="s">
        <v>210</v>
      </c>
      <c r="C143" s="4" t="s">
        <v>123</v>
      </c>
      <c r="D143" s="5"/>
    </row>
    <row r="144" spans="2:4">
      <c r="B144" s="6" t="s">
        <v>264</v>
      </c>
      <c r="C144" s="4" t="s">
        <v>124</v>
      </c>
      <c r="D144" s="5"/>
    </row>
    <row r="145" spans="2:4">
      <c r="B145" s="6" t="s">
        <v>361</v>
      </c>
      <c r="C145" s="4" t="s">
        <v>125</v>
      </c>
      <c r="D145" s="5"/>
    </row>
    <row r="146" spans="2:4">
      <c r="B146" s="6" t="s">
        <v>330</v>
      </c>
      <c r="C146" s="4" t="s">
        <v>126</v>
      </c>
      <c r="D146" s="5"/>
    </row>
    <row r="147" spans="2:4">
      <c r="B147" s="6" t="s">
        <v>318</v>
      </c>
      <c r="C147" s="4" t="s">
        <v>127</v>
      </c>
      <c r="D147" s="5"/>
    </row>
    <row r="148" spans="2:4">
      <c r="B148" s="6" t="s">
        <v>247</v>
      </c>
      <c r="C148" s="4" t="s">
        <v>128</v>
      </c>
      <c r="D148" s="5"/>
    </row>
    <row r="149" spans="2:4">
      <c r="B149" s="6" t="s">
        <v>334</v>
      </c>
      <c r="C149" s="4" t="s">
        <v>129</v>
      </c>
      <c r="D149" s="5"/>
    </row>
    <row r="150" spans="2:4">
      <c r="B150" s="6" t="s">
        <v>353</v>
      </c>
      <c r="C150" s="4" t="s">
        <v>130</v>
      </c>
      <c r="D150" s="5"/>
    </row>
    <row r="151" spans="2:4">
      <c r="B151" s="6" t="s">
        <v>259</v>
      </c>
      <c r="C151" s="4" t="s">
        <v>131</v>
      </c>
      <c r="D151" s="5"/>
    </row>
    <row r="152" spans="2:4">
      <c r="B152" s="6" t="s">
        <v>255</v>
      </c>
      <c r="C152" s="4" t="s">
        <v>132</v>
      </c>
      <c r="D152" s="5"/>
    </row>
    <row r="153" spans="2:4">
      <c r="B153" s="6" t="s">
        <v>258</v>
      </c>
      <c r="C153" s="4" t="s">
        <v>133</v>
      </c>
      <c r="D153" s="5"/>
    </row>
    <row r="154" spans="2:4">
      <c r="B154" s="6" t="s">
        <v>286</v>
      </c>
      <c r="C154" s="4" t="s">
        <v>134</v>
      </c>
      <c r="D154" s="5"/>
    </row>
    <row r="155" spans="2:4">
      <c r="B155" s="6" t="s">
        <v>314</v>
      </c>
      <c r="C155" s="4" t="s">
        <v>135</v>
      </c>
      <c r="D155" s="5"/>
    </row>
    <row r="156" spans="2:4">
      <c r="B156" s="6" t="s">
        <v>362</v>
      </c>
      <c r="C156" s="4" t="s">
        <v>136</v>
      </c>
      <c r="D156" s="5"/>
    </row>
    <row r="157" spans="2:4">
      <c r="B157" s="6" t="s">
        <v>372</v>
      </c>
      <c r="C157" s="4" t="s">
        <v>59</v>
      </c>
      <c r="D157" s="5"/>
    </row>
    <row r="158" spans="2:4">
      <c r="B158" s="6" t="s">
        <v>329</v>
      </c>
      <c r="C158" s="4" t="s">
        <v>137</v>
      </c>
      <c r="D158" s="5"/>
    </row>
    <row r="159" spans="2:4">
      <c r="B159" s="6" t="s">
        <v>360</v>
      </c>
      <c r="C159" s="4" t="s">
        <v>138</v>
      </c>
      <c r="D159" s="5"/>
    </row>
    <row r="160" spans="2:4">
      <c r="B160" s="6" t="s">
        <v>307</v>
      </c>
      <c r="C160" s="4" t="s">
        <v>139</v>
      </c>
      <c r="D160" s="5"/>
    </row>
    <row r="161" spans="2:4">
      <c r="B161" s="6" t="s">
        <v>354</v>
      </c>
      <c r="C161" s="4" t="s">
        <v>140</v>
      </c>
      <c r="D161" s="5"/>
    </row>
    <row r="162" spans="2:4">
      <c r="B162" s="6" t="s">
        <v>308</v>
      </c>
      <c r="C162" s="4" t="s">
        <v>141</v>
      </c>
      <c r="D162" s="5"/>
    </row>
    <row r="163" spans="2:4">
      <c r="B163" s="6" t="s">
        <v>211</v>
      </c>
      <c r="C163" s="4" t="s">
        <v>142</v>
      </c>
      <c r="D163" s="5"/>
    </row>
    <row r="164" spans="2:4">
      <c r="B164" s="6" t="s">
        <v>215</v>
      </c>
      <c r="C164" s="4" t="s">
        <v>143</v>
      </c>
      <c r="D164" s="5"/>
    </row>
    <row r="165" spans="2:4">
      <c r="B165" s="6" t="s">
        <v>347</v>
      </c>
      <c r="C165" s="4" t="s">
        <v>144</v>
      </c>
      <c r="D165" s="5"/>
    </row>
    <row r="166" spans="2:4">
      <c r="B166" s="6" t="s">
        <v>208</v>
      </c>
      <c r="C166" s="4" t="s">
        <v>145</v>
      </c>
      <c r="D166" s="5"/>
    </row>
    <row r="167" spans="2:4">
      <c r="B167" s="6" t="s">
        <v>378</v>
      </c>
      <c r="C167" s="4" t="s">
        <v>146</v>
      </c>
      <c r="D167" s="5"/>
    </row>
    <row r="168" spans="2:4">
      <c r="B168" s="6" t="s">
        <v>357</v>
      </c>
      <c r="C168" s="4" t="s">
        <v>147</v>
      </c>
      <c r="D168" s="5"/>
    </row>
    <row r="169" spans="2:4">
      <c r="B169" s="6" t="s">
        <v>343</v>
      </c>
      <c r="C169" s="4" t="s">
        <v>149</v>
      </c>
      <c r="D169" s="5"/>
    </row>
    <row r="170" spans="2:4">
      <c r="B170" s="6" t="s">
        <v>231</v>
      </c>
      <c r="C170" s="4" t="s">
        <v>150</v>
      </c>
      <c r="D170" s="5"/>
    </row>
    <row r="171" spans="2:4">
      <c r="B171" s="6" t="s">
        <v>270</v>
      </c>
      <c r="C171" s="4" t="s">
        <v>151</v>
      </c>
      <c r="D171" s="5"/>
    </row>
    <row r="172" spans="2:4">
      <c r="B172" s="6" t="s">
        <v>224</v>
      </c>
      <c r="C172" s="4" t="s">
        <v>152</v>
      </c>
      <c r="D172" s="5"/>
    </row>
    <row r="173" spans="2:4">
      <c r="B173" s="6" t="s">
        <v>352</v>
      </c>
      <c r="C173" s="4" t="s">
        <v>153</v>
      </c>
      <c r="D173" s="5"/>
    </row>
    <row r="174" spans="2:4">
      <c r="B174" s="6" t="s">
        <v>245</v>
      </c>
      <c r="C174" s="4" t="s">
        <v>154</v>
      </c>
      <c r="D174" s="5"/>
    </row>
    <row r="175" spans="2:4">
      <c r="B175" s="6" t="s">
        <v>335</v>
      </c>
      <c r="C175" s="4" t="s">
        <v>155</v>
      </c>
      <c r="D175" s="5"/>
    </row>
    <row r="176" spans="2:4">
      <c r="B176" s="6" t="s">
        <v>311</v>
      </c>
      <c r="C176" s="4" t="s">
        <v>156</v>
      </c>
      <c r="D176" s="5"/>
    </row>
    <row r="177" spans="2:4">
      <c r="B177" s="6" t="s">
        <v>340</v>
      </c>
      <c r="C177" s="4" t="s">
        <v>205</v>
      </c>
      <c r="D177" s="5"/>
    </row>
    <row r="178" spans="2:4">
      <c r="B178" s="6" t="s">
        <v>333</v>
      </c>
      <c r="C178" s="4" t="s">
        <v>157</v>
      </c>
      <c r="D178" s="5"/>
    </row>
    <row r="179" spans="2:4">
      <c r="B179" s="6" t="s">
        <v>359</v>
      </c>
      <c r="C179" s="4" t="s">
        <v>148</v>
      </c>
      <c r="D179" s="5"/>
    </row>
    <row r="180" spans="2:4">
      <c r="B180" s="6" t="s">
        <v>279</v>
      </c>
      <c r="C180" s="4" t="s">
        <v>158</v>
      </c>
      <c r="D180" s="5"/>
    </row>
    <row r="181" spans="2:4">
      <c r="B181" s="6" t="s">
        <v>297</v>
      </c>
      <c r="C181" s="4" t="s">
        <v>159</v>
      </c>
      <c r="D181" s="5"/>
    </row>
    <row r="182" spans="2:4">
      <c r="B182" s="6" t="s">
        <v>240</v>
      </c>
      <c r="C182" s="4" t="s">
        <v>160</v>
      </c>
      <c r="D182" s="5"/>
    </row>
    <row r="183" spans="2:4">
      <c r="B183" s="6" t="s">
        <v>265</v>
      </c>
      <c r="C183" s="4" t="s">
        <v>161</v>
      </c>
      <c r="D183" s="5"/>
    </row>
    <row r="184" spans="2:4">
      <c r="B184" s="6" t="s">
        <v>282</v>
      </c>
      <c r="C184" s="4" t="s">
        <v>162</v>
      </c>
      <c r="D184" s="5"/>
    </row>
    <row r="185" spans="2:4">
      <c r="B185" s="6" t="s">
        <v>220</v>
      </c>
      <c r="C185" s="4" t="s">
        <v>163</v>
      </c>
      <c r="D185" s="5"/>
    </row>
    <row r="186" spans="2:4">
      <c r="B186" s="6" t="s">
        <v>351</v>
      </c>
      <c r="C186" s="4" t="s">
        <v>97</v>
      </c>
      <c r="D186" s="5"/>
    </row>
    <row r="187" spans="2:4">
      <c r="B187" s="6" t="s">
        <v>306</v>
      </c>
      <c r="C187" s="4" t="s">
        <v>165</v>
      </c>
      <c r="D187" s="5"/>
    </row>
    <row r="188" spans="2:4">
      <c r="B188" s="6" t="s">
        <v>243</v>
      </c>
      <c r="C188" s="4" t="s">
        <v>166</v>
      </c>
      <c r="D188" s="5"/>
    </row>
    <row r="189" spans="2:4">
      <c r="B189" s="6" t="s">
        <v>368</v>
      </c>
      <c r="C189" s="4" t="s">
        <v>167</v>
      </c>
      <c r="D189" s="5"/>
    </row>
    <row r="190" spans="2:4">
      <c r="B190" s="6" t="s">
        <v>369</v>
      </c>
      <c r="C190" s="4" t="s">
        <v>167</v>
      </c>
      <c r="D190" s="5"/>
    </row>
    <row r="191" spans="2:4">
      <c r="B191" s="6" t="s">
        <v>261</v>
      </c>
      <c r="C191" s="4" t="s">
        <v>168</v>
      </c>
      <c r="D191" s="5"/>
    </row>
    <row r="192" spans="2:4">
      <c r="B192" s="6" t="s">
        <v>229</v>
      </c>
      <c r="C192" s="4" t="s">
        <v>169</v>
      </c>
      <c r="D192" s="5"/>
    </row>
    <row r="193" spans="2:4">
      <c r="B193" s="6" t="s">
        <v>244</v>
      </c>
      <c r="C193" s="4" t="s">
        <v>170</v>
      </c>
      <c r="D193" s="5"/>
    </row>
    <row r="194" spans="2:4">
      <c r="B194" s="6" t="s">
        <v>363</v>
      </c>
      <c r="C194" s="4" t="s">
        <v>171</v>
      </c>
      <c r="D194" s="5"/>
    </row>
    <row r="195" spans="2:4">
      <c r="B195" s="4" t="s">
        <v>236</v>
      </c>
      <c r="C195" s="4" t="s">
        <v>172</v>
      </c>
      <c r="D195" s="5"/>
    </row>
    <row r="196" spans="2:4">
      <c r="B196" s="4" t="s">
        <v>373</v>
      </c>
      <c r="C196" s="4" t="s">
        <v>164</v>
      </c>
      <c r="D196" s="5"/>
    </row>
    <row r="197" spans="2:4">
      <c r="B197" s="4" t="s">
        <v>296</v>
      </c>
      <c r="C197" s="4" t="s">
        <v>173</v>
      </c>
      <c r="D197" s="5"/>
    </row>
    <row r="198" spans="2:4">
      <c r="B198" s="4" t="s">
        <v>323</v>
      </c>
      <c r="C198" s="4" t="s">
        <v>174</v>
      </c>
      <c r="D198" s="5"/>
    </row>
    <row r="199" spans="2:4">
      <c r="B199" s="4" t="s">
        <v>248</v>
      </c>
      <c r="C199" s="4" t="s">
        <v>175</v>
      </c>
      <c r="D199" s="5"/>
    </row>
    <row r="200" spans="2:4">
      <c r="B200" s="4" t="s">
        <v>349</v>
      </c>
      <c r="C200" s="4" t="s">
        <v>108</v>
      </c>
      <c r="D200" s="5"/>
    </row>
    <row r="201" spans="2:4">
      <c r="B201" s="4" t="s">
        <v>381</v>
      </c>
      <c r="C201" s="4" t="s">
        <v>176</v>
      </c>
      <c r="D201" s="5"/>
    </row>
    <row r="202" spans="2:4">
      <c r="B202" s="4" t="s">
        <v>277</v>
      </c>
      <c r="C202" s="4" t="s">
        <v>177</v>
      </c>
      <c r="D202" s="5"/>
    </row>
    <row r="203" spans="2:4">
      <c r="B203" s="4" t="s">
        <v>331</v>
      </c>
      <c r="C203" s="4" t="s">
        <v>179</v>
      </c>
      <c r="D203" s="5"/>
    </row>
    <row r="204" spans="2:4">
      <c r="B204" s="4" t="s">
        <v>256</v>
      </c>
      <c r="C204" s="4" t="s">
        <v>180</v>
      </c>
      <c r="D204" s="5"/>
    </row>
    <row r="205" spans="2:4">
      <c r="B205" s="4" t="s">
        <v>298</v>
      </c>
      <c r="C205" s="4" t="s">
        <v>181</v>
      </c>
      <c r="D205" s="5"/>
    </row>
    <row r="206" spans="2:4">
      <c r="B206" s="4" t="s">
        <v>344</v>
      </c>
      <c r="C206" s="4" t="s">
        <v>182</v>
      </c>
      <c r="D206" s="5"/>
    </row>
    <row r="207" spans="2:4">
      <c r="B207" s="4" t="s">
        <v>285</v>
      </c>
      <c r="C207" s="4" t="s">
        <v>183</v>
      </c>
      <c r="D207" s="5"/>
    </row>
    <row r="208" spans="2:4">
      <c r="B208" s="4" t="s">
        <v>250</v>
      </c>
      <c r="C208" s="4" t="s">
        <v>95</v>
      </c>
      <c r="D208" s="5"/>
    </row>
    <row r="209" spans="2:4">
      <c r="B209" s="4" t="s">
        <v>278</v>
      </c>
      <c r="C209" s="4" t="s">
        <v>178</v>
      </c>
      <c r="D209" s="5"/>
    </row>
    <row r="210" spans="2:4">
      <c r="B210" s="4" t="s">
        <v>226</v>
      </c>
      <c r="C210" s="4" t="s">
        <v>184</v>
      </c>
      <c r="D210" s="5"/>
    </row>
    <row r="211" spans="2:4">
      <c r="B211" s="4" t="s">
        <v>276</v>
      </c>
      <c r="C211" s="4" t="s">
        <v>185</v>
      </c>
      <c r="D211" s="5"/>
    </row>
    <row r="212" spans="2:4">
      <c r="B212" s="4" t="s">
        <v>234</v>
      </c>
      <c r="C212" s="4" t="s">
        <v>186</v>
      </c>
      <c r="D212" s="5"/>
    </row>
    <row r="213" spans="2:4">
      <c r="B213" s="4" t="s">
        <v>321</v>
      </c>
      <c r="C213" s="4" t="s">
        <v>187</v>
      </c>
      <c r="D213" s="5"/>
    </row>
    <row r="214" spans="2:4">
      <c r="B214" s="4" t="s">
        <v>218</v>
      </c>
      <c r="C214" s="4" t="s">
        <v>188</v>
      </c>
      <c r="D214" s="5"/>
    </row>
    <row r="215" spans="2:4">
      <c r="B215" s="4" t="s">
        <v>292</v>
      </c>
      <c r="C215" s="4" t="s">
        <v>189</v>
      </c>
      <c r="D215" s="5"/>
    </row>
    <row r="216" spans="2:4">
      <c r="B216" s="4" t="s">
        <v>263</v>
      </c>
      <c r="C216" s="4" t="s">
        <v>190</v>
      </c>
      <c r="D216" s="5"/>
    </row>
    <row r="217" spans="2:4">
      <c r="B217" s="4" t="s">
        <v>225</v>
      </c>
      <c r="C217" s="4" t="s">
        <v>191</v>
      </c>
      <c r="D217" s="5"/>
    </row>
    <row r="218" spans="2:4">
      <c r="B218" s="4"/>
      <c r="C218" s="4"/>
    </row>
    <row r="219" spans="2:4">
      <c r="B219" s="8"/>
      <c r="C219" s="8"/>
    </row>
  </sheetData>
  <sheetProtection algorithmName="SHA-512" hashValue="KdlBo+S08YnwKQR4BWXuYn2J2NHWU+KYpMmqHtQs08DyJ/3bfz6yCwII2h0xRv5OUfKr4lwFE0Q9PXioAVcsjw==" saltValue="eAL0pSKs7uS1UHRTpQIp1w==" spinCount="100000" sheet="1" objects="1" scenarios="1" selectLockedCells="1" selectUnlockedCells="1"/>
  <mergeCells count="1">
    <mergeCell ref="A25:B25"/>
  </mergeCells>
  <phoneticPr fontId="6" type="noConversion"/>
  <pageMargins left="0.7" right="0.7" top="0.75" bottom="0.75" header="0.3" footer="0.3"/>
  <pageSetup paperSize="9" orientation="portrait" r:id="rId1"/>
  <tableParts count="9">
    <tablePart r:id="rId2"/>
    <tablePart r:id="rId3"/>
    <tablePart r:id="rId4"/>
    <tablePart r:id="rId5"/>
    <tablePart r:id="rId6"/>
    <tablePart r:id="rId7"/>
    <tablePart r:id="rId8"/>
    <tablePart r:id="rId9"/>
    <tablePart r:id="rId1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66F16-2473-449A-BD70-F41C85578BFC}">
  <sheetPr codeName="Hoja7"/>
  <dimension ref="A1:K53"/>
  <sheetViews>
    <sheetView zoomScale="84" zoomScaleNormal="84" workbookViewId="0">
      <selection activeCell="L50" sqref="L50"/>
    </sheetView>
  </sheetViews>
  <sheetFormatPr baseColWidth="10" defaultRowHeight="14.4"/>
  <cols>
    <col min="1" max="1" width="18" customWidth="1"/>
    <col min="2" max="2" width="36.109375" customWidth="1"/>
    <col min="3" max="3" width="18.88671875" customWidth="1"/>
    <col min="4" max="4" width="7.109375" customWidth="1"/>
    <col min="5" max="5" width="17.5546875" customWidth="1"/>
    <col min="6" max="6" width="64.33203125" customWidth="1"/>
    <col min="7" max="7" width="26.44140625" customWidth="1"/>
    <col min="8" max="8" width="50.33203125" customWidth="1"/>
  </cols>
  <sheetData>
    <row r="1" spans="1:11" ht="45" customHeight="1">
      <c r="B1" s="34" t="s">
        <v>1340</v>
      </c>
    </row>
    <row r="2" spans="1:11" ht="16.350000000000001" customHeight="1"/>
    <row r="3" spans="1:11" ht="42" customHeight="1">
      <c r="A3" s="35" t="s">
        <v>1385</v>
      </c>
      <c r="B3" s="35" t="s">
        <v>464</v>
      </c>
      <c r="C3" s="35" t="s">
        <v>1297</v>
      </c>
      <c r="D3" s="35" t="s">
        <v>1298</v>
      </c>
      <c r="E3" s="35" t="s">
        <v>1299</v>
      </c>
      <c r="F3" s="36" t="s">
        <v>1300</v>
      </c>
      <c r="G3" s="36" t="s">
        <v>1301</v>
      </c>
      <c r="H3" s="36" t="s">
        <v>1302</v>
      </c>
      <c r="I3" s="36" t="s">
        <v>1303</v>
      </c>
      <c r="J3" s="36" t="s">
        <v>1304</v>
      </c>
      <c r="K3" s="36" t="s">
        <v>1305</v>
      </c>
    </row>
    <row r="4" spans="1:11">
      <c r="A4" s="37" t="s">
        <v>1341</v>
      </c>
      <c r="B4" s="37" t="s">
        <v>478</v>
      </c>
      <c r="C4" s="37" t="s">
        <v>1306</v>
      </c>
      <c r="D4" s="37">
        <v>16</v>
      </c>
      <c r="E4" s="37" t="s">
        <v>1307</v>
      </c>
      <c r="F4" s="39" t="s">
        <v>1656</v>
      </c>
      <c r="G4">
        <v>2</v>
      </c>
      <c r="H4" s="39" t="s">
        <v>1308</v>
      </c>
      <c r="I4" t="s">
        <v>1308</v>
      </c>
      <c r="J4" s="38" t="s">
        <v>1308</v>
      </c>
      <c r="K4" s="38" t="s">
        <v>1308</v>
      </c>
    </row>
    <row r="5" spans="1:11">
      <c r="A5" s="37" t="s">
        <v>1342</v>
      </c>
      <c r="B5" s="37" t="s">
        <v>483</v>
      </c>
      <c r="C5" s="37" t="s">
        <v>1309</v>
      </c>
      <c r="D5" s="37">
        <v>16</v>
      </c>
      <c r="E5" s="37" t="s">
        <v>1307</v>
      </c>
      <c r="F5" s="39" t="s">
        <v>1656</v>
      </c>
      <c r="G5" t="s">
        <v>1308</v>
      </c>
      <c r="H5" s="39" t="s">
        <v>1308</v>
      </c>
      <c r="I5" t="s">
        <v>1308</v>
      </c>
      <c r="J5" s="38" t="s">
        <v>1308</v>
      </c>
      <c r="K5" s="38" t="s">
        <v>1308</v>
      </c>
    </row>
    <row r="6" spans="1:11">
      <c r="A6" s="37" t="s">
        <v>1343</v>
      </c>
      <c r="B6" s="37" t="s">
        <v>501</v>
      </c>
      <c r="C6" s="37" t="s">
        <v>1310</v>
      </c>
      <c r="D6" s="37">
        <v>16</v>
      </c>
      <c r="E6" s="37" t="s">
        <v>1307</v>
      </c>
      <c r="F6" s="39" t="s">
        <v>1656</v>
      </c>
      <c r="G6">
        <v>12</v>
      </c>
      <c r="H6" s="39" t="s">
        <v>1308</v>
      </c>
      <c r="I6" t="s">
        <v>1308</v>
      </c>
      <c r="J6" s="38" t="s">
        <v>1308</v>
      </c>
      <c r="K6" s="38" t="s">
        <v>1308</v>
      </c>
    </row>
    <row r="7" spans="1:11">
      <c r="A7" s="37" t="s">
        <v>1344</v>
      </c>
      <c r="B7" s="37" t="s">
        <v>518</v>
      </c>
      <c r="C7" s="37" t="s">
        <v>1311</v>
      </c>
      <c r="D7" s="37">
        <v>16</v>
      </c>
      <c r="E7" s="37" t="s">
        <v>1307</v>
      </c>
      <c r="F7" s="39" t="s">
        <v>1308</v>
      </c>
      <c r="G7" t="s">
        <v>1308</v>
      </c>
      <c r="H7" s="39" t="s">
        <v>1308</v>
      </c>
      <c r="I7" t="s">
        <v>1308</v>
      </c>
      <c r="J7" s="38" t="s">
        <v>1308</v>
      </c>
      <c r="K7" s="38" t="s">
        <v>1308</v>
      </c>
    </row>
    <row r="8" spans="1:11">
      <c r="A8" s="37" t="s">
        <v>1344</v>
      </c>
      <c r="B8" s="37" t="s">
        <v>519</v>
      </c>
      <c r="C8" s="37" t="s">
        <v>1312</v>
      </c>
      <c r="D8" s="37">
        <v>16</v>
      </c>
      <c r="E8" s="37" t="s">
        <v>1307</v>
      </c>
      <c r="F8" s="39" t="s">
        <v>1656</v>
      </c>
      <c r="G8">
        <v>6</v>
      </c>
      <c r="H8" s="39" t="s">
        <v>1308</v>
      </c>
      <c r="I8" t="s">
        <v>1308</v>
      </c>
      <c r="J8" s="38" t="s">
        <v>1308</v>
      </c>
      <c r="K8" s="38" t="s">
        <v>1308</v>
      </c>
    </row>
    <row r="9" spans="1:11">
      <c r="A9" s="37" t="s">
        <v>1345</v>
      </c>
      <c r="B9" s="37" t="s">
        <v>536</v>
      </c>
      <c r="C9" s="37" t="s">
        <v>1311</v>
      </c>
      <c r="D9" s="37">
        <v>16</v>
      </c>
      <c r="E9" s="37" t="s">
        <v>1307</v>
      </c>
      <c r="F9" s="39" t="s">
        <v>1308</v>
      </c>
      <c r="G9" t="s">
        <v>1308</v>
      </c>
      <c r="H9" s="39" t="s">
        <v>1308</v>
      </c>
      <c r="I9" t="s">
        <v>1308</v>
      </c>
      <c r="J9" s="38" t="s">
        <v>1308</v>
      </c>
      <c r="K9" s="38" t="s">
        <v>1308</v>
      </c>
    </row>
    <row r="10" spans="1:11">
      <c r="A10" s="37" t="s">
        <v>1346</v>
      </c>
      <c r="B10" s="37" t="s">
        <v>545</v>
      </c>
      <c r="C10" s="37" t="s">
        <v>1313</v>
      </c>
      <c r="D10" s="37">
        <v>16</v>
      </c>
      <c r="E10" s="37" t="s">
        <v>1307</v>
      </c>
      <c r="F10" s="39" t="s">
        <v>1656</v>
      </c>
      <c r="G10">
        <v>4</v>
      </c>
      <c r="H10" s="39" t="s">
        <v>1308</v>
      </c>
      <c r="I10" t="s">
        <v>1308</v>
      </c>
      <c r="J10" s="38" t="s">
        <v>1308</v>
      </c>
      <c r="K10" s="38" t="s">
        <v>1308</v>
      </c>
    </row>
    <row r="11" spans="1:11">
      <c r="A11" s="37" t="s">
        <v>1347</v>
      </c>
      <c r="B11" s="37" t="s">
        <v>558</v>
      </c>
      <c r="C11" s="37" t="s">
        <v>1314</v>
      </c>
      <c r="D11" s="37">
        <v>16</v>
      </c>
      <c r="E11" s="37" t="s">
        <v>1307</v>
      </c>
      <c r="F11" s="39" t="s">
        <v>1315</v>
      </c>
      <c r="G11" t="s">
        <v>1308</v>
      </c>
      <c r="H11" s="39" t="s">
        <v>1308</v>
      </c>
      <c r="I11" t="s">
        <v>1308</v>
      </c>
      <c r="J11" s="38" t="s">
        <v>1308</v>
      </c>
      <c r="K11" s="38" t="s">
        <v>1308</v>
      </c>
    </row>
    <row r="12" spans="1:11">
      <c r="A12" s="37" t="s">
        <v>1348</v>
      </c>
      <c r="B12" s="37" t="s">
        <v>560</v>
      </c>
      <c r="C12" s="37" t="s">
        <v>1316</v>
      </c>
      <c r="D12" s="37">
        <v>16</v>
      </c>
      <c r="E12" s="37" t="s">
        <v>1307</v>
      </c>
      <c r="F12" s="39" t="s">
        <v>1656</v>
      </c>
      <c r="G12">
        <v>10</v>
      </c>
      <c r="H12" s="39" t="s">
        <v>1308</v>
      </c>
      <c r="I12" t="s">
        <v>1308</v>
      </c>
      <c r="J12" s="38" t="s">
        <v>1308</v>
      </c>
      <c r="K12" s="38" t="s">
        <v>1308</v>
      </c>
    </row>
    <row r="13" spans="1:11">
      <c r="A13" s="37" t="s">
        <v>1349</v>
      </c>
      <c r="B13" s="37" t="s">
        <v>570</v>
      </c>
      <c r="C13" s="37" t="s">
        <v>1317</v>
      </c>
      <c r="D13" s="37">
        <v>16</v>
      </c>
      <c r="E13" s="37" t="s">
        <v>1307</v>
      </c>
      <c r="F13" s="39" t="s">
        <v>1656</v>
      </c>
      <c r="G13">
        <v>3</v>
      </c>
      <c r="H13" s="39" t="s">
        <v>1656</v>
      </c>
      <c r="I13">
        <v>1</v>
      </c>
      <c r="J13" s="38" t="s">
        <v>1308</v>
      </c>
      <c r="K13" s="38" t="s">
        <v>1308</v>
      </c>
    </row>
    <row r="14" spans="1:11">
      <c r="A14" s="37" t="s">
        <v>1350</v>
      </c>
      <c r="B14" s="37" t="s">
        <v>578</v>
      </c>
      <c r="C14" s="37" t="s">
        <v>1318</v>
      </c>
      <c r="D14" s="37">
        <v>16</v>
      </c>
      <c r="E14" s="37" t="s">
        <v>1307</v>
      </c>
      <c r="F14" s="39" t="s">
        <v>1656</v>
      </c>
      <c r="G14">
        <v>39</v>
      </c>
      <c r="H14" s="39" t="s">
        <v>1308</v>
      </c>
      <c r="I14" t="s">
        <v>1308</v>
      </c>
      <c r="J14" s="38" t="s">
        <v>1308</v>
      </c>
      <c r="K14" s="38" t="s">
        <v>1308</v>
      </c>
    </row>
    <row r="15" spans="1:11">
      <c r="A15" s="37" t="s">
        <v>1350</v>
      </c>
      <c r="B15" s="37" t="s">
        <v>581</v>
      </c>
      <c r="C15" s="37" t="s">
        <v>1319</v>
      </c>
      <c r="D15" s="37">
        <v>16</v>
      </c>
      <c r="E15" s="37" t="s">
        <v>1307</v>
      </c>
      <c r="F15" s="39" t="s">
        <v>1656</v>
      </c>
      <c r="G15">
        <v>4</v>
      </c>
      <c r="H15" s="39" t="s">
        <v>1657</v>
      </c>
      <c r="I15">
        <v>5</v>
      </c>
      <c r="J15" s="38" t="s">
        <v>1308</v>
      </c>
      <c r="K15" s="38" t="s">
        <v>1308</v>
      </c>
    </row>
    <row r="16" spans="1:11">
      <c r="A16" s="37" t="s">
        <v>1351</v>
      </c>
      <c r="B16" s="37" t="s">
        <v>603</v>
      </c>
      <c r="C16" s="37" t="s">
        <v>1320</v>
      </c>
      <c r="D16" s="37">
        <v>16</v>
      </c>
      <c r="E16" s="37" t="s">
        <v>1307</v>
      </c>
      <c r="F16" s="39" t="s">
        <v>1656</v>
      </c>
      <c r="G16">
        <v>1</v>
      </c>
      <c r="H16" s="39" t="s">
        <v>1308</v>
      </c>
      <c r="I16" t="s">
        <v>1308</v>
      </c>
      <c r="J16" s="38" t="s">
        <v>1308</v>
      </c>
      <c r="K16" s="38" t="s">
        <v>1308</v>
      </c>
    </row>
    <row r="17" spans="1:11">
      <c r="A17" s="37" t="s">
        <v>1352</v>
      </c>
      <c r="B17" s="37" t="s">
        <v>624</v>
      </c>
      <c r="C17" s="37" t="s">
        <v>1321</v>
      </c>
      <c r="D17" s="37">
        <v>16</v>
      </c>
      <c r="E17" s="37" t="s">
        <v>1307</v>
      </c>
      <c r="F17" s="39" t="s">
        <v>1656</v>
      </c>
      <c r="G17">
        <v>1</v>
      </c>
      <c r="H17" s="39" t="s">
        <v>1308</v>
      </c>
      <c r="I17">
        <v>0</v>
      </c>
      <c r="J17" s="38" t="s">
        <v>1308</v>
      </c>
      <c r="K17" s="38" t="s">
        <v>1322</v>
      </c>
    </row>
    <row r="18" spans="1:11">
      <c r="A18" s="37" t="s">
        <v>1353</v>
      </c>
      <c r="B18" s="37" t="s">
        <v>634</v>
      </c>
      <c r="C18" s="37" t="s">
        <v>1323</v>
      </c>
      <c r="D18" s="37">
        <v>16</v>
      </c>
      <c r="E18" s="37" t="s">
        <v>1307</v>
      </c>
      <c r="F18" s="39" t="s">
        <v>1657</v>
      </c>
      <c r="G18">
        <v>2</v>
      </c>
      <c r="H18" s="39" t="s">
        <v>1308</v>
      </c>
      <c r="I18" t="s">
        <v>1308</v>
      </c>
      <c r="J18" s="38" t="s">
        <v>1308</v>
      </c>
      <c r="K18" s="38" t="s">
        <v>1308</v>
      </c>
    </row>
    <row r="19" spans="1:11">
      <c r="A19" s="37" t="s">
        <v>1354</v>
      </c>
      <c r="B19" s="37" t="s">
        <v>662</v>
      </c>
      <c r="C19" s="37" t="s">
        <v>1324</v>
      </c>
      <c r="D19" s="37">
        <v>16</v>
      </c>
      <c r="E19" s="37" t="s">
        <v>1307</v>
      </c>
      <c r="F19" s="39" t="s">
        <v>1656</v>
      </c>
      <c r="G19">
        <v>6</v>
      </c>
      <c r="H19" s="39" t="s">
        <v>1308</v>
      </c>
      <c r="I19" t="s">
        <v>1308</v>
      </c>
      <c r="J19" s="38" t="s">
        <v>1308</v>
      </c>
      <c r="K19" s="38" t="s">
        <v>1308</v>
      </c>
    </row>
    <row r="20" spans="1:11">
      <c r="A20" s="37" t="s">
        <v>1354</v>
      </c>
      <c r="B20" s="37" t="s">
        <v>664</v>
      </c>
      <c r="C20" s="37" t="s">
        <v>1325</v>
      </c>
      <c r="D20" s="37">
        <v>16</v>
      </c>
      <c r="E20" s="37" t="s">
        <v>1307</v>
      </c>
      <c r="F20" s="39" t="s">
        <v>1651</v>
      </c>
      <c r="G20">
        <v>8</v>
      </c>
      <c r="H20" s="39" t="s">
        <v>1308</v>
      </c>
      <c r="I20" t="s">
        <v>1308</v>
      </c>
      <c r="J20" s="38" t="s">
        <v>1308</v>
      </c>
      <c r="K20" s="38" t="s">
        <v>1308</v>
      </c>
    </row>
    <row r="21" spans="1:11">
      <c r="A21" s="37" t="s">
        <v>1355</v>
      </c>
      <c r="B21" s="37" t="s">
        <v>680</v>
      </c>
      <c r="C21" s="37" t="s">
        <v>1311</v>
      </c>
      <c r="D21" s="37">
        <v>16</v>
      </c>
      <c r="E21" s="37" t="s">
        <v>1307</v>
      </c>
      <c r="F21" s="39" t="s">
        <v>1656</v>
      </c>
      <c r="G21">
        <v>8</v>
      </c>
      <c r="H21" s="39" t="s">
        <v>1308</v>
      </c>
      <c r="I21" t="s">
        <v>1308</v>
      </c>
      <c r="J21" s="38" t="s">
        <v>1308</v>
      </c>
      <c r="K21" s="38" t="s">
        <v>1308</v>
      </c>
    </row>
    <row r="22" spans="1:11">
      <c r="A22" s="37" t="s">
        <v>1356</v>
      </c>
      <c r="B22" s="37" t="s">
        <v>690</v>
      </c>
      <c r="C22" s="37" t="s">
        <v>1326</v>
      </c>
      <c r="D22" s="37">
        <v>16</v>
      </c>
      <c r="E22" s="37" t="s">
        <v>1307</v>
      </c>
      <c r="F22" s="39" t="s">
        <v>1656</v>
      </c>
      <c r="G22">
        <v>1</v>
      </c>
      <c r="H22" s="39" t="s">
        <v>1308</v>
      </c>
      <c r="I22" t="s">
        <v>1308</v>
      </c>
      <c r="J22" s="38" t="s">
        <v>1308</v>
      </c>
      <c r="K22" s="38" t="s">
        <v>1308</v>
      </c>
    </row>
    <row r="23" spans="1:11">
      <c r="A23" s="37" t="s">
        <v>1357</v>
      </c>
      <c r="B23" s="37" t="s">
        <v>692</v>
      </c>
      <c r="C23" s="37" t="s">
        <v>1327</v>
      </c>
      <c r="D23" s="37">
        <v>16</v>
      </c>
      <c r="E23" s="37" t="s">
        <v>1307</v>
      </c>
      <c r="F23" s="39" t="s">
        <v>1656</v>
      </c>
      <c r="G23">
        <v>6</v>
      </c>
      <c r="H23" s="39" t="s">
        <v>1308</v>
      </c>
      <c r="I23" t="s">
        <v>1308</v>
      </c>
      <c r="J23" s="38" t="s">
        <v>1308</v>
      </c>
      <c r="K23" s="38" t="s">
        <v>1308</v>
      </c>
    </row>
    <row r="24" spans="1:11">
      <c r="A24" s="37" t="s">
        <v>1358</v>
      </c>
      <c r="B24" s="37" t="s">
        <v>721</v>
      </c>
      <c r="C24" s="37" t="s">
        <v>1328</v>
      </c>
      <c r="D24" s="37">
        <v>16</v>
      </c>
      <c r="E24" s="37" t="s">
        <v>1307</v>
      </c>
      <c r="F24" s="39" t="s">
        <v>1656</v>
      </c>
      <c r="G24" t="s">
        <v>1308</v>
      </c>
      <c r="H24" s="39" t="s">
        <v>1308</v>
      </c>
      <c r="I24" t="s">
        <v>1308</v>
      </c>
      <c r="J24" s="38" t="s">
        <v>1308</v>
      </c>
      <c r="K24" s="38" t="s">
        <v>1308</v>
      </c>
    </row>
    <row r="25" spans="1:11">
      <c r="A25" s="37" t="s">
        <v>1359</v>
      </c>
      <c r="B25" s="37" t="s">
        <v>728</v>
      </c>
      <c r="C25" s="37" t="s">
        <v>1320</v>
      </c>
      <c r="D25" s="37">
        <v>16</v>
      </c>
      <c r="E25" s="37" t="s">
        <v>1307</v>
      </c>
      <c r="F25" s="39" t="s">
        <v>1656</v>
      </c>
      <c r="G25">
        <v>2</v>
      </c>
      <c r="H25" s="39" t="s">
        <v>1315</v>
      </c>
      <c r="I25">
        <v>1</v>
      </c>
      <c r="J25" s="38" t="s">
        <v>1308</v>
      </c>
      <c r="K25" s="38" t="s">
        <v>1308</v>
      </c>
    </row>
    <row r="26" spans="1:11">
      <c r="A26" s="37" t="s">
        <v>1360</v>
      </c>
      <c r="B26" s="37" t="s">
        <v>732</v>
      </c>
      <c r="C26" s="37" t="s">
        <v>1329</v>
      </c>
      <c r="D26" s="37">
        <v>16</v>
      </c>
      <c r="E26" s="37" t="s">
        <v>1307</v>
      </c>
      <c r="F26" s="39" t="s">
        <v>1656</v>
      </c>
      <c r="G26" t="s">
        <v>1308</v>
      </c>
      <c r="H26" s="39" t="s">
        <v>1657</v>
      </c>
      <c r="I26" t="s">
        <v>1308</v>
      </c>
      <c r="J26" s="38" t="s">
        <v>1308</v>
      </c>
      <c r="K26" s="38" t="s">
        <v>1308</v>
      </c>
    </row>
    <row r="27" spans="1:11">
      <c r="A27" s="37" t="s">
        <v>1361</v>
      </c>
      <c r="B27" s="37" t="s">
        <v>739</v>
      </c>
      <c r="C27" s="37" t="s">
        <v>1306</v>
      </c>
      <c r="D27" s="37">
        <v>16</v>
      </c>
      <c r="E27" s="37" t="s">
        <v>1307</v>
      </c>
      <c r="F27" s="39" t="s">
        <v>1656</v>
      </c>
      <c r="G27" t="s">
        <v>1308</v>
      </c>
      <c r="H27" s="39" t="s">
        <v>1657</v>
      </c>
      <c r="I27" t="s">
        <v>1308</v>
      </c>
      <c r="J27" s="38" t="s">
        <v>1308</v>
      </c>
      <c r="K27" s="38" t="s">
        <v>1308</v>
      </c>
    </row>
    <row r="28" spans="1:11">
      <c r="A28" s="37" t="s">
        <v>1362</v>
      </c>
      <c r="B28" s="37" t="s">
        <v>764</v>
      </c>
      <c r="C28" s="37" t="s">
        <v>1329</v>
      </c>
      <c r="D28" s="37">
        <v>16</v>
      </c>
      <c r="E28" s="37" t="s">
        <v>1307</v>
      </c>
      <c r="F28" s="39" t="s">
        <v>1656</v>
      </c>
      <c r="G28">
        <v>7</v>
      </c>
      <c r="H28" s="39" t="s">
        <v>1315</v>
      </c>
      <c r="I28">
        <v>1</v>
      </c>
      <c r="J28" s="38" t="s">
        <v>1308</v>
      </c>
      <c r="K28" s="38" t="s">
        <v>1308</v>
      </c>
    </row>
    <row r="29" spans="1:11">
      <c r="A29" s="37" t="s">
        <v>1363</v>
      </c>
      <c r="B29" s="37" t="s">
        <v>768</v>
      </c>
      <c r="C29" s="37" t="s">
        <v>1329</v>
      </c>
      <c r="D29" s="37">
        <v>16</v>
      </c>
      <c r="E29" s="37" t="s">
        <v>1307</v>
      </c>
      <c r="F29" s="39" t="s">
        <v>1656</v>
      </c>
      <c r="G29" t="s">
        <v>1308</v>
      </c>
      <c r="H29" s="39" t="s">
        <v>1656</v>
      </c>
      <c r="I29" t="s">
        <v>1308</v>
      </c>
      <c r="J29" s="38" t="s">
        <v>1308</v>
      </c>
      <c r="K29" s="38" t="s">
        <v>1308</v>
      </c>
    </row>
    <row r="30" spans="1:11">
      <c r="A30" s="37" t="s">
        <v>1364</v>
      </c>
      <c r="B30" s="37" t="s">
        <v>799</v>
      </c>
      <c r="C30" s="37" t="s">
        <v>1330</v>
      </c>
      <c r="D30" s="37">
        <v>16</v>
      </c>
      <c r="E30" s="37" t="s">
        <v>1307</v>
      </c>
      <c r="F30" s="39" t="s">
        <v>1656</v>
      </c>
      <c r="G30">
        <v>20</v>
      </c>
      <c r="H30" s="39" t="s">
        <v>1308</v>
      </c>
      <c r="I30" t="s">
        <v>1308</v>
      </c>
      <c r="J30" s="38" t="s">
        <v>1308</v>
      </c>
      <c r="K30" s="38" t="s">
        <v>1308</v>
      </c>
    </row>
    <row r="31" spans="1:11">
      <c r="A31" s="37" t="s">
        <v>1365</v>
      </c>
      <c r="B31" s="37" t="s">
        <v>801</v>
      </c>
      <c r="C31" s="37" t="s">
        <v>1331</v>
      </c>
      <c r="D31" s="37">
        <v>16</v>
      </c>
      <c r="E31" s="37" t="s">
        <v>1307</v>
      </c>
      <c r="F31" s="39" t="s">
        <v>1656</v>
      </c>
      <c r="G31" t="s">
        <v>1308</v>
      </c>
      <c r="H31" s="39" t="s">
        <v>1308</v>
      </c>
      <c r="I31" t="s">
        <v>1308</v>
      </c>
      <c r="J31" s="38" t="s">
        <v>1308</v>
      </c>
      <c r="K31" s="38" t="s">
        <v>1308</v>
      </c>
    </row>
    <row r="32" spans="1:11">
      <c r="A32" s="37" t="s">
        <v>1366</v>
      </c>
      <c r="B32" s="37" t="s">
        <v>805</v>
      </c>
      <c r="C32" s="37" t="s">
        <v>1326</v>
      </c>
      <c r="D32" s="37">
        <v>16</v>
      </c>
      <c r="E32" s="37" t="s">
        <v>1307</v>
      </c>
      <c r="F32" s="39" t="s">
        <v>1656</v>
      </c>
      <c r="G32">
        <v>13</v>
      </c>
      <c r="H32" s="39" t="s">
        <v>1332</v>
      </c>
      <c r="I32">
        <v>6</v>
      </c>
      <c r="J32" s="38" t="s">
        <v>1308</v>
      </c>
      <c r="K32" s="38" t="s">
        <v>1308</v>
      </c>
    </row>
    <row r="33" spans="1:11">
      <c r="A33" s="37" t="s">
        <v>1366</v>
      </c>
      <c r="B33" s="37" t="s">
        <v>809</v>
      </c>
      <c r="C33" s="37" t="s">
        <v>1333</v>
      </c>
      <c r="D33" s="37">
        <v>16</v>
      </c>
      <c r="E33" s="37" t="s">
        <v>1307</v>
      </c>
      <c r="F33" s="39" t="s">
        <v>1652</v>
      </c>
      <c r="G33">
        <v>2</v>
      </c>
      <c r="H33" s="39" t="s">
        <v>1308</v>
      </c>
      <c r="I33" t="s">
        <v>1308</v>
      </c>
      <c r="J33" s="38" t="s">
        <v>1308</v>
      </c>
      <c r="K33" s="38" t="s">
        <v>1308</v>
      </c>
    </row>
    <row r="34" spans="1:11">
      <c r="A34" s="37" t="s">
        <v>1367</v>
      </c>
      <c r="B34" s="37" t="s">
        <v>815</v>
      </c>
      <c r="C34" s="37" t="s">
        <v>1311</v>
      </c>
      <c r="D34" s="37">
        <v>16</v>
      </c>
      <c r="E34" s="37" t="s">
        <v>1307</v>
      </c>
      <c r="F34" s="39" t="s">
        <v>1657</v>
      </c>
      <c r="G34">
        <v>11</v>
      </c>
      <c r="H34" s="39" t="s">
        <v>1308</v>
      </c>
      <c r="I34" t="s">
        <v>1308</v>
      </c>
      <c r="J34" s="38" t="s">
        <v>1308</v>
      </c>
      <c r="K34" s="38" t="s">
        <v>1308</v>
      </c>
    </row>
    <row r="35" spans="1:11">
      <c r="A35" s="37" t="s">
        <v>1368</v>
      </c>
      <c r="B35" s="37" t="s">
        <v>825</v>
      </c>
      <c r="C35" s="37" t="s">
        <v>1313</v>
      </c>
      <c r="D35" s="37">
        <v>16</v>
      </c>
      <c r="E35" s="37" t="s">
        <v>1307</v>
      </c>
      <c r="F35" s="39" t="s">
        <v>1656</v>
      </c>
      <c r="G35" t="s">
        <v>1308</v>
      </c>
      <c r="H35" s="39" t="s">
        <v>1308</v>
      </c>
      <c r="I35" t="s">
        <v>1308</v>
      </c>
      <c r="J35" s="38" t="s">
        <v>1308</v>
      </c>
      <c r="K35" s="38" t="s">
        <v>1308</v>
      </c>
    </row>
    <row r="36" spans="1:11">
      <c r="A36" s="37" t="s">
        <v>1369</v>
      </c>
      <c r="B36" s="37" t="s">
        <v>839</v>
      </c>
      <c r="C36" s="37" t="s">
        <v>1311</v>
      </c>
      <c r="D36" s="37">
        <v>16</v>
      </c>
      <c r="E36" s="37" t="s">
        <v>1307</v>
      </c>
      <c r="F36" s="39" t="s">
        <v>1656</v>
      </c>
      <c r="G36">
        <v>1</v>
      </c>
      <c r="H36" s="39" t="s">
        <v>1308</v>
      </c>
      <c r="I36" t="s">
        <v>1308</v>
      </c>
      <c r="J36" s="38" t="s">
        <v>1308</v>
      </c>
      <c r="K36" s="38" t="s">
        <v>1308</v>
      </c>
    </row>
    <row r="37" spans="1:11">
      <c r="A37" s="37" t="s">
        <v>1370</v>
      </c>
      <c r="B37" s="37" t="s">
        <v>858</v>
      </c>
      <c r="C37" s="37" t="s">
        <v>1311</v>
      </c>
      <c r="D37" s="37">
        <v>16</v>
      </c>
      <c r="E37" s="37" t="s">
        <v>1307</v>
      </c>
      <c r="F37" s="39" t="s">
        <v>1658</v>
      </c>
      <c r="G37">
        <v>3</v>
      </c>
      <c r="H37" s="39" t="s">
        <v>1308</v>
      </c>
      <c r="I37" t="s">
        <v>1308</v>
      </c>
      <c r="J37" s="38" t="s">
        <v>1308</v>
      </c>
      <c r="K37" s="38" t="s">
        <v>1308</v>
      </c>
    </row>
    <row r="38" spans="1:11">
      <c r="A38" s="37" t="s">
        <v>1371</v>
      </c>
      <c r="B38" s="37" t="s">
        <v>879</v>
      </c>
      <c r="C38" s="37" t="s">
        <v>1311</v>
      </c>
      <c r="D38" s="37">
        <v>16</v>
      </c>
      <c r="E38" s="37" t="s">
        <v>1307</v>
      </c>
      <c r="F38" s="39" t="s">
        <v>1656</v>
      </c>
      <c r="G38">
        <v>5</v>
      </c>
      <c r="H38" s="39" t="s">
        <v>1308</v>
      </c>
      <c r="I38" t="s">
        <v>1308</v>
      </c>
      <c r="J38" s="38" t="s">
        <v>1308</v>
      </c>
      <c r="K38" s="38" t="s">
        <v>1308</v>
      </c>
    </row>
    <row r="39" spans="1:11">
      <c r="A39" s="37" t="s">
        <v>1372</v>
      </c>
      <c r="B39" s="37" t="s">
        <v>928</v>
      </c>
      <c r="C39" s="37" t="s">
        <v>1334</v>
      </c>
      <c r="D39" s="37">
        <v>16</v>
      </c>
      <c r="E39" s="37" t="s">
        <v>1307</v>
      </c>
      <c r="F39" s="39" t="s">
        <v>1656</v>
      </c>
      <c r="G39">
        <v>3</v>
      </c>
      <c r="H39" s="39" t="s">
        <v>1308</v>
      </c>
      <c r="I39" t="s">
        <v>1308</v>
      </c>
      <c r="J39" s="38" t="s">
        <v>1308</v>
      </c>
      <c r="K39" s="38" t="s">
        <v>1308</v>
      </c>
    </row>
    <row r="40" spans="1:11">
      <c r="A40" s="37" t="s">
        <v>1373</v>
      </c>
      <c r="B40" s="37" t="s">
        <v>934</v>
      </c>
      <c r="C40" s="37" t="s">
        <v>1329</v>
      </c>
      <c r="D40" s="37">
        <v>16</v>
      </c>
      <c r="E40" s="37" t="s">
        <v>1307</v>
      </c>
      <c r="F40" s="39" t="s">
        <v>1656</v>
      </c>
      <c r="G40">
        <v>8</v>
      </c>
      <c r="H40" s="39" t="s">
        <v>1308</v>
      </c>
      <c r="I40" t="s">
        <v>1308</v>
      </c>
      <c r="J40" s="38" t="s">
        <v>1308</v>
      </c>
      <c r="K40" s="38" t="s">
        <v>1308</v>
      </c>
    </row>
    <row r="41" spans="1:11">
      <c r="A41" s="37" t="s">
        <v>1374</v>
      </c>
      <c r="B41" s="37" t="s">
        <v>937</v>
      </c>
      <c r="C41" s="37" t="s">
        <v>1326</v>
      </c>
      <c r="D41" s="37">
        <v>16</v>
      </c>
      <c r="E41" s="37" t="s">
        <v>1307</v>
      </c>
      <c r="F41" s="39" t="s">
        <v>1315</v>
      </c>
      <c r="G41">
        <v>2</v>
      </c>
      <c r="H41" s="39" t="s">
        <v>1308</v>
      </c>
      <c r="I41" t="s">
        <v>1308</v>
      </c>
      <c r="J41" s="38" t="s">
        <v>1308</v>
      </c>
      <c r="K41" s="38" t="s">
        <v>1308</v>
      </c>
    </row>
    <row r="42" spans="1:11">
      <c r="A42" s="37" t="s">
        <v>1375</v>
      </c>
      <c r="B42" s="37" t="s">
        <v>957</v>
      </c>
      <c r="C42" s="37" t="s">
        <v>1335</v>
      </c>
      <c r="D42" s="37">
        <v>16</v>
      </c>
      <c r="E42" s="37" t="s">
        <v>1307</v>
      </c>
      <c r="F42" s="39" t="s">
        <v>1652</v>
      </c>
      <c r="G42">
        <v>1</v>
      </c>
      <c r="H42" s="39" t="s">
        <v>1308</v>
      </c>
      <c r="I42" t="s">
        <v>1308</v>
      </c>
      <c r="J42" s="38" t="s">
        <v>1308</v>
      </c>
      <c r="K42" s="38" t="s">
        <v>1308</v>
      </c>
    </row>
    <row r="43" spans="1:11">
      <c r="A43" s="37" t="s">
        <v>1375</v>
      </c>
      <c r="B43" s="37" t="s">
        <v>959</v>
      </c>
      <c r="C43" s="37" t="s">
        <v>1336</v>
      </c>
      <c r="D43" s="37">
        <v>16</v>
      </c>
      <c r="E43" s="37" t="s">
        <v>1307</v>
      </c>
      <c r="F43" s="39" t="s">
        <v>1659</v>
      </c>
      <c r="G43">
        <v>1</v>
      </c>
      <c r="H43" s="39" t="s">
        <v>1308</v>
      </c>
      <c r="I43" t="s">
        <v>1308</v>
      </c>
      <c r="J43" s="38" t="s">
        <v>1308</v>
      </c>
      <c r="K43" s="38" t="s">
        <v>1308</v>
      </c>
    </row>
    <row r="44" spans="1:11">
      <c r="A44" s="37" t="s">
        <v>1376</v>
      </c>
      <c r="B44" s="37" t="s">
        <v>962</v>
      </c>
      <c r="C44" s="37" t="s">
        <v>1311</v>
      </c>
      <c r="D44" s="37">
        <v>16</v>
      </c>
      <c r="E44" s="37" t="s">
        <v>1307</v>
      </c>
      <c r="F44" s="39" t="s">
        <v>1308</v>
      </c>
      <c r="G44" t="s">
        <v>1308</v>
      </c>
      <c r="H44" s="39" t="s">
        <v>1308</v>
      </c>
      <c r="I44" t="s">
        <v>1308</v>
      </c>
      <c r="J44" s="38" t="s">
        <v>1308</v>
      </c>
      <c r="K44" s="38" t="s">
        <v>1308</v>
      </c>
    </row>
    <row r="45" spans="1:11">
      <c r="A45" s="37" t="s">
        <v>1377</v>
      </c>
      <c r="B45" s="37" t="s">
        <v>979</v>
      </c>
      <c r="C45" s="37" t="s">
        <v>1311</v>
      </c>
      <c r="D45" s="37">
        <v>16</v>
      </c>
      <c r="E45" s="37" t="s">
        <v>1307</v>
      </c>
      <c r="F45" s="39" t="s">
        <v>1656</v>
      </c>
      <c r="G45">
        <v>2</v>
      </c>
      <c r="H45" s="39" t="s">
        <v>1308</v>
      </c>
      <c r="I45" t="s">
        <v>1308</v>
      </c>
      <c r="J45" s="38" t="s">
        <v>1308</v>
      </c>
      <c r="K45" s="38" t="s">
        <v>1308</v>
      </c>
    </row>
    <row r="46" spans="1:11">
      <c r="A46" s="37" t="s">
        <v>1378</v>
      </c>
      <c r="B46" s="37" t="s">
        <v>985</v>
      </c>
      <c r="C46" s="37" t="s">
        <v>1326</v>
      </c>
      <c r="D46" s="37">
        <v>16</v>
      </c>
      <c r="E46" s="37" t="s">
        <v>1307</v>
      </c>
      <c r="F46" s="39" t="s">
        <v>1656</v>
      </c>
      <c r="G46">
        <v>8</v>
      </c>
      <c r="H46" s="39" t="s">
        <v>1308</v>
      </c>
      <c r="I46" t="s">
        <v>1308</v>
      </c>
      <c r="J46" s="38" t="s">
        <v>1308</v>
      </c>
      <c r="K46" s="38" t="s">
        <v>1308</v>
      </c>
    </row>
    <row r="47" spans="1:11">
      <c r="A47" s="37" t="s">
        <v>1379</v>
      </c>
      <c r="B47" s="37" t="s">
        <v>990</v>
      </c>
      <c r="C47" s="37" t="s">
        <v>1311</v>
      </c>
      <c r="D47" s="37">
        <v>16</v>
      </c>
      <c r="E47" s="37" t="s">
        <v>1307</v>
      </c>
      <c r="F47" s="39" t="s">
        <v>1658</v>
      </c>
      <c r="G47">
        <v>1</v>
      </c>
      <c r="H47" s="39" t="s">
        <v>1660</v>
      </c>
      <c r="I47">
        <v>12</v>
      </c>
      <c r="J47" s="38" t="s">
        <v>1337</v>
      </c>
      <c r="K47" s="38">
        <v>2</v>
      </c>
    </row>
    <row r="48" spans="1:11">
      <c r="A48" s="37" t="s">
        <v>1380</v>
      </c>
      <c r="B48" s="37" t="s">
        <v>995</v>
      </c>
      <c r="C48" s="37" t="s">
        <v>1311</v>
      </c>
      <c r="D48" s="37">
        <v>16</v>
      </c>
      <c r="E48" s="37" t="s">
        <v>1307</v>
      </c>
      <c r="F48" s="39" t="s">
        <v>1656</v>
      </c>
      <c r="G48">
        <v>4</v>
      </c>
      <c r="H48" s="39" t="s">
        <v>1308</v>
      </c>
      <c r="I48" t="s">
        <v>1308</v>
      </c>
      <c r="J48" s="38" t="s">
        <v>1308</v>
      </c>
      <c r="K48" s="38" t="s">
        <v>1308</v>
      </c>
    </row>
    <row r="49" spans="1:11">
      <c r="A49" s="37" t="s">
        <v>1380</v>
      </c>
      <c r="B49" s="37" t="s">
        <v>997</v>
      </c>
      <c r="C49" s="37" t="s">
        <v>1312</v>
      </c>
      <c r="D49" s="37">
        <v>16</v>
      </c>
      <c r="E49" s="37" t="s">
        <v>1307</v>
      </c>
      <c r="F49" s="39" t="s">
        <v>1658</v>
      </c>
      <c r="G49">
        <v>1</v>
      </c>
      <c r="H49" s="39" t="s">
        <v>1308</v>
      </c>
      <c r="I49" t="s">
        <v>1308</v>
      </c>
      <c r="J49" s="38" t="s">
        <v>1308</v>
      </c>
      <c r="K49" s="38" t="s">
        <v>1308</v>
      </c>
    </row>
    <row r="50" spans="1:11">
      <c r="A50" s="37" t="s">
        <v>1381</v>
      </c>
      <c r="B50" s="37" t="s">
        <v>1030</v>
      </c>
      <c r="C50" s="37" t="s">
        <v>1326</v>
      </c>
      <c r="D50" s="37">
        <v>16</v>
      </c>
      <c r="E50" s="37" t="s">
        <v>1307</v>
      </c>
      <c r="F50" s="39" t="s">
        <v>1656</v>
      </c>
      <c r="G50">
        <v>10</v>
      </c>
      <c r="H50" s="39" t="s">
        <v>1308</v>
      </c>
      <c r="I50" t="s">
        <v>1308</v>
      </c>
      <c r="J50" s="38" t="s">
        <v>1308</v>
      </c>
      <c r="K50" s="38" t="s">
        <v>1308</v>
      </c>
    </row>
    <row r="51" spans="1:11">
      <c r="A51" s="37" t="s">
        <v>1382</v>
      </c>
      <c r="B51" s="37" t="s">
        <v>1039</v>
      </c>
      <c r="C51" s="37" t="s">
        <v>1326</v>
      </c>
      <c r="D51" s="37">
        <v>16</v>
      </c>
      <c r="E51" s="37" t="s">
        <v>1307</v>
      </c>
      <c r="F51" s="39" t="s">
        <v>1308</v>
      </c>
      <c r="G51" t="s">
        <v>1308</v>
      </c>
      <c r="H51" s="39" t="s">
        <v>1308</v>
      </c>
      <c r="I51" t="s">
        <v>1308</v>
      </c>
      <c r="J51" s="38" t="s">
        <v>1308</v>
      </c>
      <c r="K51" s="38" t="s">
        <v>1308</v>
      </c>
    </row>
    <row r="52" spans="1:11">
      <c r="A52" s="37" t="s">
        <v>1383</v>
      </c>
      <c r="B52" s="37" t="s">
        <v>1061</v>
      </c>
      <c r="C52" s="37" t="s">
        <v>1338</v>
      </c>
      <c r="D52" s="37">
        <v>16</v>
      </c>
      <c r="E52" s="37" t="s">
        <v>1307</v>
      </c>
      <c r="F52" s="39" t="s">
        <v>1656</v>
      </c>
      <c r="G52">
        <v>4</v>
      </c>
      <c r="H52" s="39" t="s">
        <v>1308</v>
      </c>
      <c r="I52" t="s">
        <v>1308</v>
      </c>
      <c r="J52" s="38" t="s">
        <v>1308</v>
      </c>
      <c r="K52" s="38" t="s">
        <v>1308</v>
      </c>
    </row>
    <row r="53" spans="1:11">
      <c r="A53" s="37" t="s">
        <v>1384</v>
      </c>
      <c r="B53" s="37" t="s">
        <v>1108</v>
      </c>
      <c r="C53" s="37" t="s">
        <v>1339</v>
      </c>
      <c r="D53" s="37">
        <v>16</v>
      </c>
      <c r="E53" s="37" t="s">
        <v>1307</v>
      </c>
      <c r="F53" s="39" t="s">
        <v>1308</v>
      </c>
      <c r="G53" t="s">
        <v>1308</v>
      </c>
      <c r="H53" s="39" t="s">
        <v>1308</v>
      </c>
      <c r="I53" t="s">
        <v>1308</v>
      </c>
      <c r="J53" s="38" t="s">
        <v>1308</v>
      </c>
      <c r="K53" s="38" t="s">
        <v>1308</v>
      </c>
    </row>
  </sheetData>
  <autoFilter ref="A3:K53" xr:uid="{EE766F16-2473-449A-BD70-F41C85578BFC}"/>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9FD798E0952041B9A72B57EE5A42D4" ma:contentTypeVersion="16" ma:contentTypeDescription="Create a new document." ma:contentTypeScope="" ma:versionID="bddb6859fce7d35a541cf3846ea6f7f1">
  <xsd:schema xmlns:xsd="http://www.w3.org/2001/XMLSchema" xmlns:xs="http://www.w3.org/2001/XMLSchema" xmlns:p="http://schemas.microsoft.com/office/2006/metadata/properties" xmlns:ns2="6594762f-19b3-4d0b-ad4b-cc80d3d4535f" xmlns:ns3="5422cc89-c5e3-4d13-98f4-08c20417563a" targetNamespace="http://schemas.microsoft.com/office/2006/metadata/properties" ma:root="true" ma:fieldsID="a916b0ab6dc0233a859cb2d24d78b491" ns2:_="" ns3:_="">
    <xsd:import namespace="6594762f-19b3-4d0b-ad4b-cc80d3d4535f"/>
    <xsd:import namespace="5422cc89-c5e3-4d13-98f4-08c20417563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94762f-19b3-4d0b-ad4b-cc80d3d453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ed6521e-12c7-4641-a58b-d6f58964e6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22cc89-c5e3-4d13-98f4-08c20417563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b65423e-be05-4c7d-b2a6-61fbb95b469e}" ma:internalName="TaxCatchAll" ma:showField="CatchAllData" ma:web="5422cc89-c5e3-4d13-98f4-08c2041756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422cc89-c5e3-4d13-98f4-08c20417563a" xsi:nil="true"/>
    <lcf76f155ced4ddcb4097134ff3c332f xmlns="6594762f-19b3-4d0b-ad4b-cc80d3d453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B569C50-DEE5-48A4-8558-0C69D6034153}"/>
</file>

<file path=customXml/itemProps2.xml><?xml version="1.0" encoding="utf-8"?>
<ds:datastoreItem xmlns:ds="http://schemas.openxmlformats.org/officeDocument/2006/customXml" ds:itemID="{71A654CF-2CE0-42A3-990E-3D7A5CF1FD4A}"/>
</file>

<file path=customXml/itemProps3.xml><?xml version="1.0" encoding="utf-8"?>
<ds:datastoreItem xmlns:ds="http://schemas.openxmlformats.org/officeDocument/2006/customXml" ds:itemID="{C5189B3A-3A89-43F6-B18C-0E202DF8E0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191</vt:i4>
      </vt:variant>
    </vt:vector>
  </HeadingPairs>
  <TitlesOfParts>
    <vt:vector size="203" baseType="lpstr">
      <vt:lpstr>Pantalla de control</vt:lpstr>
      <vt:lpstr>Orientaciones generales </vt:lpstr>
      <vt:lpstr>RELACIÓN DE CONTRATOS</vt:lpstr>
      <vt:lpstr>RELACIÓN DE GASTOS</vt:lpstr>
      <vt:lpstr>ACTUACIONES TIPO 16</vt:lpstr>
      <vt:lpstr>TOTAL GASTOS</vt:lpstr>
      <vt:lpstr>DESVIACIONES ECONÓMICAS</vt:lpstr>
      <vt:lpstr>Listados</vt:lpstr>
      <vt:lpstr>Tabla vehículos</vt:lpstr>
      <vt:lpstr>Listados2</vt:lpstr>
      <vt:lpstr>Actuaciones-gastos</vt:lpstr>
      <vt:lpstr>Tabla vehículosII</vt:lpstr>
      <vt:lpstr>Contrat</vt:lpstr>
      <vt:lpstr>Contrato</vt:lpstr>
      <vt:lpstr>Conveni</vt:lpstr>
      <vt:lpstr>Convenio</vt:lpstr>
      <vt:lpstr>Encargo</vt:lpstr>
      <vt:lpstr>Encargo_a_medio_propio</vt:lpstr>
      <vt:lpstr>Encomie</vt:lpstr>
      <vt:lpstr>Encomienda</vt:lpstr>
      <vt:lpstr>Encomienda_de_gestión</vt:lpstr>
      <vt:lpstr>Fórmula_de_adjudicación</vt:lpstr>
      <vt:lpstr>PRTRMU_21_00013</vt:lpstr>
      <vt:lpstr>PRTRMU_21_00014</vt:lpstr>
      <vt:lpstr>PRTRMU_21_00015</vt:lpstr>
      <vt:lpstr>PRTRMU_21_000154</vt:lpstr>
      <vt:lpstr>PRTRMU_21_00020</vt:lpstr>
      <vt:lpstr>PRTRMU_21_00021</vt:lpstr>
      <vt:lpstr>PRTRMU_21_00022</vt:lpstr>
      <vt:lpstr>PRTRMU_21_00024</vt:lpstr>
      <vt:lpstr>PRTRMU_21_00026</vt:lpstr>
      <vt:lpstr>PRTRMU_21_00028</vt:lpstr>
      <vt:lpstr>PRTRMU_21_00029</vt:lpstr>
      <vt:lpstr>PRTRMU_21_00030</vt:lpstr>
      <vt:lpstr>PRTRMU_21_00031</vt:lpstr>
      <vt:lpstr>PRTRMU_21_00033</vt:lpstr>
      <vt:lpstr>PRTRMU_21_00037</vt:lpstr>
      <vt:lpstr>PRTRMU_21_00038</vt:lpstr>
      <vt:lpstr>PRTRMU_21_00039</vt:lpstr>
      <vt:lpstr>PRTRMU_21_00041</vt:lpstr>
      <vt:lpstr>PRTRMU_21_00043</vt:lpstr>
      <vt:lpstr>PRTRMU_21_00045</vt:lpstr>
      <vt:lpstr>PRTRMU_21_00046</vt:lpstr>
      <vt:lpstr>PRTRMU_21_00049</vt:lpstr>
      <vt:lpstr>PRTRMU_21_00050</vt:lpstr>
      <vt:lpstr>PRTRMU_21_00052</vt:lpstr>
      <vt:lpstr>PRTRMU_21_00053</vt:lpstr>
      <vt:lpstr>PRTRMU_21_00054</vt:lpstr>
      <vt:lpstr>PRTRMU_21_00055</vt:lpstr>
      <vt:lpstr>PRTRMU_21_00057</vt:lpstr>
      <vt:lpstr>PRTRMU_21_00058</vt:lpstr>
      <vt:lpstr>PRTRMU_21_00060</vt:lpstr>
      <vt:lpstr>PRTRMU_21_00062</vt:lpstr>
      <vt:lpstr>PRTRMU_21_00063</vt:lpstr>
      <vt:lpstr>PRTRMU_21_00064</vt:lpstr>
      <vt:lpstr>PRTRMU_21_00065</vt:lpstr>
      <vt:lpstr>PRTRMU_21_00066</vt:lpstr>
      <vt:lpstr>PRTRMU_21_00067</vt:lpstr>
      <vt:lpstr>PRTRMU_21_00069</vt:lpstr>
      <vt:lpstr>PRTRMU_21_00071</vt:lpstr>
      <vt:lpstr>PRTRMU_21_00073</vt:lpstr>
      <vt:lpstr>PRTRMU_21_00074</vt:lpstr>
      <vt:lpstr>PRTRMU_21_00075</vt:lpstr>
      <vt:lpstr>PRTRMU_21_00079</vt:lpstr>
      <vt:lpstr>PRTRMU_21_00080</vt:lpstr>
      <vt:lpstr>PRTRMU_21_00081</vt:lpstr>
      <vt:lpstr>PRTRMU_21_00082</vt:lpstr>
      <vt:lpstr>PRTRMU_21_00083</vt:lpstr>
      <vt:lpstr>PRTRMU_21_00085</vt:lpstr>
      <vt:lpstr>PRTRMU_21_00086</vt:lpstr>
      <vt:lpstr>PRTRMU_21_00087</vt:lpstr>
      <vt:lpstr>PRTRMU_21_00089</vt:lpstr>
      <vt:lpstr>PRTRMU_21_00090</vt:lpstr>
      <vt:lpstr>PRTRMU_21_00091</vt:lpstr>
      <vt:lpstr>PRTRMU_21_00092</vt:lpstr>
      <vt:lpstr>PRTRMU_21_00093</vt:lpstr>
      <vt:lpstr>PRTRMU_21_00098</vt:lpstr>
      <vt:lpstr>PRTRMU_21_00101</vt:lpstr>
      <vt:lpstr>PRTRMU_21_00102</vt:lpstr>
      <vt:lpstr>PRTRMU_21_00103</vt:lpstr>
      <vt:lpstr>PRTRMU_21_00106</vt:lpstr>
      <vt:lpstr>PRTRMU_21_00107</vt:lpstr>
      <vt:lpstr>PRTRMU_21_00114</vt:lpstr>
      <vt:lpstr>PRTRMU_21_00118</vt:lpstr>
      <vt:lpstr>PRTRMU_21_00120</vt:lpstr>
      <vt:lpstr>PRTRMU_21_00121</vt:lpstr>
      <vt:lpstr>PRTRMU_21_00122</vt:lpstr>
      <vt:lpstr>PRTRMU_21_00123</vt:lpstr>
      <vt:lpstr>PRTRMU_21_00125</vt:lpstr>
      <vt:lpstr>PRTRMU_21_00128</vt:lpstr>
      <vt:lpstr>PRTRMU_21_00129</vt:lpstr>
      <vt:lpstr>PRTRMU_21_00131</vt:lpstr>
      <vt:lpstr>PRTRMU_21_00132</vt:lpstr>
      <vt:lpstr>PRTRMU_21_00134</vt:lpstr>
      <vt:lpstr>PRTRMU_21_00135</vt:lpstr>
      <vt:lpstr>PRTRMU_21_00138</vt:lpstr>
      <vt:lpstr>PRTRMU_21_00139</vt:lpstr>
      <vt:lpstr>PRTRMU_21_00140</vt:lpstr>
      <vt:lpstr>PRTRMU_21_00141</vt:lpstr>
      <vt:lpstr>PRTRMU_21_00143</vt:lpstr>
      <vt:lpstr>PRTRMU_21_00144</vt:lpstr>
      <vt:lpstr>PRTRMU_21_00147</vt:lpstr>
      <vt:lpstr>PRTRMU_21_00149</vt:lpstr>
      <vt:lpstr>PRTRMU_21_00150</vt:lpstr>
      <vt:lpstr>PRTRMU_21_00151</vt:lpstr>
      <vt:lpstr>PRTRMU_21_00156</vt:lpstr>
      <vt:lpstr>PRTRMU_21_00158</vt:lpstr>
      <vt:lpstr>PRTRMU_21_00159</vt:lpstr>
      <vt:lpstr>PRTRMU_21_00160</vt:lpstr>
      <vt:lpstr>PRTRMU_21_00162</vt:lpstr>
      <vt:lpstr>PRTRMU_21_00163</vt:lpstr>
      <vt:lpstr>PRTRMU_21_00167</vt:lpstr>
      <vt:lpstr>PRTRMU_21_00168</vt:lpstr>
      <vt:lpstr>PRTRMU_21_00174</vt:lpstr>
      <vt:lpstr>PRTRMU_21_00175</vt:lpstr>
      <vt:lpstr>PRTRMU_21_00176</vt:lpstr>
      <vt:lpstr>PRTRMU_21_00179</vt:lpstr>
      <vt:lpstr>PRTRMU_21_00182</vt:lpstr>
      <vt:lpstr>PRTRMU_21_00186</vt:lpstr>
      <vt:lpstr>PRTRMU_21_00188</vt:lpstr>
      <vt:lpstr>PRTRMU_21_00189</vt:lpstr>
      <vt:lpstr>PRTRMU_21_00190</vt:lpstr>
      <vt:lpstr>PRTRMU_21_00191</vt:lpstr>
      <vt:lpstr>PRTRMU_21_00197</vt:lpstr>
      <vt:lpstr>PRTRMU_21_00198</vt:lpstr>
      <vt:lpstr>PRTRMU_21_00199</vt:lpstr>
      <vt:lpstr>PRTRMU_21_00200</vt:lpstr>
      <vt:lpstr>PRTRMU_21_00201</vt:lpstr>
      <vt:lpstr>PRTRMU_21_00202</vt:lpstr>
      <vt:lpstr>PRTRMU_21_00204</vt:lpstr>
      <vt:lpstr>PRTRMU_21_00205</vt:lpstr>
      <vt:lpstr>PRTRMU_21_00206</vt:lpstr>
      <vt:lpstr>PRTRMU_21_00207</vt:lpstr>
      <vt:lpstr>PRTRMU_21_00208</vt:lpstr>
      <vt:lpstr>PRTRMU_21_00210</vt:lpstr>
      <vt:lpstr>PRTRMU_21_00211</vt:lpstr>
      <vt:lpstr>PRTRMU_21_00212</vt:lpstr>
      <vt:lpstr>PRTRMU_21_00213</vt:lpstr>
      <vt:lpstr>PRTRMU_21_00217</vt:lpstr>
      <vt:lpstr>PRTRMU_21_00218</vt:lpstr>
      <vt:lpstr>PRTRMU_21_00219</vt:lpstr>
      <vt:lpstr>PRTRMU_21_00225</vt:lpstr>
      <vt:lpstr>PRTRMU_21_00226</vt:lpstr>
      <vt:lpstr>PRTRMU_21_00227</vt:lpstr>
      <vt:lpstr>PRTRMU_21_00229</vt:lpstr>
      <vt:lpstr>PRTRMU_21_00231</vt:lpstr>
      <vt:lpstr>PRTRMU_21_00233</vt:lpstr>
      <vt:lpstr>PRTRMU_21_00236</vt:lpstr>
      <vt:lpstr>PRTRMU_21_00239</vt:lpstr>
      <vt:lpstr>PRTRMU_21_00243</vt:lpstr>
      <vt:lpstr>PRTRMU_21_00244</vt:lpstr>
      <vt:lpstr>PRTRMU_21_00245</vt:lpstr>
      <vt:lpstr>PRTRMU_21_00246</vt:lpstr>
      <vt:lpstr>PRTRMU_21_00248</vt:lpstr>
      <vt:lpstr>PRTRMU_21_00249</vt:lpstr>
      <vt:lpstr>PRTRMU_21_00252</vt:lpstr>
      <vt:lpstr>PRTRMU_21_00253</vt:lpstr>
      <vt:lpstr>PRTRMU_21_00254</vt:lpstr>
      <vt:lpstr>PRTRMU_21_00255</vt:lpstr>
      <vt:lpstr>PRTRMU_21_00258</vt:lpstr>
      <vt:lpstr>PRTRMU_21_00260</vt:lpstr>
      <vt:lpstr>PRTRMU_21_00262</vt:lpstr>
      <vt:lpstr>PRTRMU_21_00264</vt:lpstr>
      <vt:lpstr>PRTRMU_21_00265</vt:lpstr>
      <vt:lpstr>PRTRMU_21_00266</vt:lpstr>
      <vt:lpstr>PRTRMU_21_00267</vt:lpstr>
      <vt:lpstr>PRTRMU_21_00274</vt:lpstr>
      <vt:lpstr>PRTRMU_21_00275</vt:lpstr>
      <vt:lpstr>PRTRMU_21_00277</vt:lpstr>
      <vt:lpstr>PRTRMU_21_00279</vt:lpstr>
      <vt:lpstr>PRTRMU_21_00283</vt:lpstr>
      <vt:lpstr>PRTRMU_21_00284</vt:lpstr>
      <vt:lpstr>PRTRMU_21_00285</vt:lpstr>
      <vt:lpstr>PRTRMU_21_00286</vt:lpstr>
      <vt:lpstr>PRTRMU_21_00287</vt:lpstr>
      <vt:lpstr>PRTRMU_21_00291</vt:lpstr>
      <vt:lpstr>PRTRMU_21_00293</vt:lpstr>
      <vt:lpstr>PRTRMU_21_00295</vt:lpstr>
      <vt:lpstr>PRTRMU_21_00299</vt:lpstr>
      <vt:lpstr>PRTRMU_21_00302</vt:lpstr>
      <vt:lpstr>PRTRMU_21_00306</vt:lpstr>
      <vt:lpstr>PRTRMU_21_00307</vt:lpstr>
      <vt:lpstr>PRTRMU_21_00308</vt:lpstr>
      <vt:lpstr>PRTRMU_21_00309</vt:lpstr>
      <vt:lpstr>PRTRMU_21_00311</vt:lpstr>
      <vt:lpstr>PRTRMU_21_00316</vt:lpstr>
      <vt:lpstr>PRTRMU_21_00317</vt:lpstr>
      <vt:lpstr>PRTRMU_21_00329</vt:lpstr>
      <vt:lpstr>PRTRMU_21_00330</vt:lpstr>
      <vt:lpstr>PRTRMU_21_00331</vt:lpstr>
      <vt:lpstr>PRTRMU_21_00332</vt:lpstr>
      <vt:lpstr>PRTRMU_21_00333</vt:lpstr>
      <vt:lpstr>PRTRMU_21_00335</vt:lpstr>
      <vt:lpstr>PRTRMU_21_00336</vt:lpstr>
      <vt:lpstr>PRTRMU_21_00337</vt:lpstr>
      <vt:lpstr>PRTRMU_21_00338</vt:lpstr>
      <vt:lpstr>PRTRMU_21_00340</vt:lpstr>
      <vt:lpstr>PRTRMU_21_00342</vt:lpstr>
      <vt:lpstr>PRTRMU_21_00343</vt:lpstr>
      <vt:lpstr>PRTRMU_21_00348</vt:lpstr>
      <vt:lpstr>PRTRMU_21_00349</vt:lpstr>
      <vt:lpstr>PRTRMU_21_00350</vt:lpstr>
      <vt:lpstr>Solicitudes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Peralez Pérez, José Ramón</dc:creator>
  <cp:lastModifiedBy>Perales Pérez, José Ramón</cp:lastModifiedBy>
  <dcterms:created xsi:type="dcterms:W3CDTF">2022-03-14T08:17:55Z</dcterms:created>
  <dcterms:modified xsi:type="dcterms:W3CDTF">2023-11-22T11:55:58Z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0x010100F89FD798E0952041B9A72B57EE5A42D4</vt:lpwstr>
  </property>
</Properties>
</file>